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onica.garcia\Desktop\"/>
    </mc:Choice>
  </mc:AlternateContent>
  <bookViews>
    <workbookView xWindow="0" yWindow="0" windowWidth="20340" windowHeight="7020" firstSheet="5" activeTab="14"/>
  </bookViews>
  <sheets>
    <sheet name="Introducción" sheetId="32" r:id="rId1"/>
    <sheet name="Información general" sheetId="30" r:id="rId2"/>
    <sheet name="#2.1 - ok" sheetId="1" r:id="rId3"/>
    <sheet name="#2.2 ok" sheetId="2" r:id="rId4"/>
    <sheet name="#2.3 ok" sheetId="3" r:id="rId5"/>
    <sheet name="#2.4 ok" sheetId="4" r:id="rId6"/>
    <sheet name="#2.5 ok" sheetId="5" r:id="rId7"/>
    <sheet name="#2.6 ok" sheetId="6" r:id="rId8"/>
    <sheet name="#3.1 ok" sheetId="7" r:id="rId9"/>
    <sheet name="#3.2 ok" sheetId="8" r:id="rId10"/>
    <sheet name="#3.3 ok" sheetId="9" r:id="rId11"/>
    <sheet name="#4.1 ok" sheetId="10" r:id="rId12"/>
    <sheet name="#4.1 - Entidades informantes ok" sheetId="26" r:id="rId13"/>
    <sheet name="#4.1 - Gobierno" sheetId="27" r:id="rId14"/>
    <sheet name="#4.1 - Empresa pd" sheetId="28" r:id="rId15"/>
    <sheet name="#4.2 ok" sheetId="11" r:id="rId16"/>
    <sheet name="#4.3 NA" sheetId="12" r:id="rId17"/>
    <sheet name="#4.4 NA" sheetId="13" r:id="rId18"/>
    <sheet name="#4.5 ok" sheetId="14" r:id="rId19"/>
    <sheet name="#4.6 NA" sheetId="15" r:id="rId20"/>
    <sheet name="#4.7 ok" sheetId="16" r:id="rId21"/>
    <sheet name="#4.8 ok" sheetId="17" r:id="rId22"/>
    <sheet name="#4.9 ok" sheetId="18" r:id="rId23"/>
    <sheet name="#5.1  cambio" sheetId="19" r:id="rId24"/>
    <sheet name="#5.2 ok" sheetId="20" r:id="rId25"/>
    <sheet name="#5.3 ok" sheetId="21" r:id="rId26"/>
    <sheet name="#6.1  AM" sheetId="34" r:id="rId27"/>
    <sheet name="#6.2 NA" sheetId="33" r:id="rId28"/>
    <sheet name="Hoja1" sheetId="35" r:id="rId29"/>
    <sheet name="#6.3" sheetId="24" r:id="rId30"/>
    <sheet name="#6.4 NO" sheetId="25" r:id="rId31"/>
  </sheets>
  <externalReferences>
    <externalReference r:id="rId32"/>
    <externalReference r:id="rId33"/>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26">#REF!</definedName>
    <definedName name="Companies_list" localSheetId="27">#REF!</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26">#REF!</definedName>
    <definedName name="Government_entities_list" localSheetId="27">#REF!</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 localSheetId="26">#REF!</definedName>
    <definedName name="over" localSheetId="27">#REF!</definedName>
    <definedName name="over">#REF!</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26">#REF!</definedName>
    <definedName name="Projectname" localSheetId="27">#REF!</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26">#REF!</definedName>
    <definedName name="Revenue_stream_list" localSheetId="27">#REF!</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26">#REF!</definedName>
    <definedName name="Total_reconciled" localSheetId="27">#REF!</definedName>
    <definedName name="Total_reconciled" localSheetId="0">[1]!Table10[Revenue value]</definedName>
    <definedName name="Total_reconciled">#REF!</definedName>
    <definedName name="Total_revenues" localSheetId="14">[1]!Government_revenues_table[Revenue value]</definedName>
    <definedName name="Total_revenues" localSheetId="26">#REF!</definedName>
    <definedName name="Total_revenues" localSheetId="27">#REF!</definedName>
    <definedName name="Total_revenues" localSheetId="1">[1]!Government_revenues_table[Revenue value]</definedName>
    <definedName name="Total_revenues" localSheetId="0">[1]!Government_revenues_table[Revenue value]</definedName>
    <definedName name="Total_revenu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1" i="28" l="1"/>
  <c r="B43" i="28"/>
  <c r="B40" i="28"/>
  <c r="B36" i="28"/>
  <c r="B32" i="28"/>
  <c r="B28" i="28"/>
  <c r="B42" i="28" l="1"/>
  <c r="B44" i="28"/>
  <c r="B45" i="28"/>
  <c r="B46" i="28"/>
  <c r="B47" i="28"/>
  <c r="B22" i="28" l="1"/>
  <c r="B23" i="28"/>
  <c r="B24" i="28"/>
  <c r="B25" i="28"/>
  <c r="B26" i="28"/>
  <c r="B27" i="28"/>
  <c r="B29" i="28"/>
  <c r="B30" i="28"/>
  <c r="B31" i="28"/>
  <c r="B33" i="28"/>
  <c r="B34" i="28"/>
  <c r="B35" i="28"/>
  <c r="B37" i="28"/>
  <c r="B38" i="28"/>
  <c r="B39" i="28"/>
  <c r="B41" i="28"/>
  <c r="B392" i="28" l="1"/>
  <c r="B393" i="28"/>
  <c r="B394" i="28"/>
  <c r="B395" i="28"/>
  <c r="B396" i="28"/>
  <c r="B397" i="28"/>
  <c r="B340" i="28"/>
  <c r="B341" i="28"/>
  <c r="B337" i="28"/>
  <c r="B338" i="28"/>
  <c r="B333" i="28"/>
  <c r="B329" i="28"/>
  <c r="B330" i="28"/>
  <c r="B331" i="28"/>
  <c r="B326" i="28"/>
  <c r="B322" i="28"/>
  <c r="B324" i="28"/>
  <c r="B325" i="28"/>
  <c r="B320" i="28" l="1"/>
  <c r="B316" i="28"/>
  <c r="B317" i="28"/>
  <c r="B318" i="28"/>
  <c r="B309" i="28" l="1"/>
  <c r="B310" i="28"/>
  <c r="B311" i="28"/>
  <c r="B312" i="28"/>
  <c r="B313" i="28"/>
  <c r="B314" i="28"/>
  <c r="B315" i="28"/>
  <c r="B319" i="28"/>
  <c r="B321" i="28"/>
  <c r="B323" i="28"/>
  <c r="B327" i="28"/>
  <c r="B328" i="28"/>
  <c r="B332" i="28"/>
  <c r="B334" i="28"/>
  <c r="B335" i="28"/>
  <c r="B336" i="28"/>
  <c r="B339" i="28"/>
  <c r="B342" i="28"/>
  <c r="B343" i="28"/>
  <c r="B344" i="28"/>
  <c r="B186" i="28"/>
  <c r="B187" i="28"/>
  <c r="B188" i="28"/>
  <c r="B189" i="28"/>
  <c r="B190" i="28"/>
  <c r="B191" i="28"/>
  <c r="B192" i="28"/>
  <c r="B193" i="28"/>
  <c r="B194" i="28"/>
  <c r="B195" i="28"/>
  <c r="B196" i="28"/>
  <c r="B197" i="28"/>
  <c r="B198" i="28"/>
  <c r="B199" i="28"/>
  <c r="B200" i="28"/>
  <c r="B201" i="28"/>
  <c r="B202" i="28"/>
  <c r="B203" i="28"/>
  <c r="B204" i="28"/>
  <c r="B205" i="28"/>
  <c r="B206" i="28"/>
  <c r="B207" i="28"/>
  <c r="B208" i="28"/>
  <c r="B209" i="28"/>
  <c r="B210" i="28"/>
  <c r="B211" i="28"/>
  <c r="B212" i="28"/>
  <c r="B213" i="28"/>
  <c r="B214" i="28"/>
  <c r="B215" i="28"/>
  <c r="B216" i="28"/>
  <c r="B217" i="28"/>
  <c r="B218" i="28"/>
  <c r="B219" i="28"/>
  <c r="B220" i="28"/>
  <c r="B221" i="28"/>
  <c r="B222" i="28"/>
  <c r="B223" i="28"/>
  <c r="B224" i="28"/>
  <c r="B225" i="28"/>
  <c r="B226" i="28"/>
  <c r="B227" i="28"/>
  <c r="B228" i="28"/>
  <c r="B229" i="28"/>
  <c r="B230" i="28"/>
  <c r="B231" i="28"/>
  <c r="B23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H7" i="35" l="1"/>
  <c r="J66" i="28"/>
  <c r="J65" i="28"/>
  <c r="J64" i="28"/>
  <c r="J63" i="28"/>
  <c r="J62" i="28"/>
  <c r="J61" i="28"/>
  <c r="J60" i="28"/>
  <c r="J59" i="28"/>
  <c r="L414" i="28" s="1"/>
  <c r="B59" i="28"/>
  <c r="B60" i="28"/>
  <c r="B61" i="28"/>
  <c r="B62" i="28"/>
  <c r="B63" i="28"/>
  <c r="B64" i="28"/>
  <c r="B65" i="28"/>
  <c r="B66" i="28"/>
  <c r="B57" i="28" l="1"/>
  <c r="B58" i="28"/>
  <c r="B67" i="28" l="1"/>
  <c r="B68" i="28"/>
  <c r="B69" i="28"/>
  <c r="B70" i="28"/>
  <c r="B71" i="28"/>
  <c r="B72" i="28"/>
  <c r="B73" i="28"/>
  <c r="B74" i="28"/>
  <c r="B16" i="28" l="1"/>
  <c r="B17" i="28"/>
  <c r="B18" i="28"/>
  <c r="B19" i="28"/>
  <c r="B20" i="28"/>
  <c r="B48" i="28"/>
  <c r="B49" i="28"/>
  <c r="B50" i="28"/>
  <c r="B51" i="28"/>
  <c r="B52" i="28"/>
  <c r="B53" i="28"/>
  <c r="B54" i="28"/>
  <c r="B55" i="28"/>
  <c r="B56" i="28"/>
  <c r="B407" i="28" l="1"/>
  <c r="B409" i="28"/>
  <c r="B410" i="28"/>
  <c r="B411" i="28"/>
  <c r="B404" i="28"/>
  <c r="B405" i="28"/>
  <c r="B345" i="28" l="1"/>
  <c r="B346" i="28"/>
  <c r="B347" i="28"/>
  <c r="B348" i="28"/>
  <c r="B349" i="28"/>
  <c r="B350" i="28"/>
  <c r="B351" i="28"/>
  <c r="B352" i="28"/>
  <c r="B353" i="28"/>
  <c r="B354" i="28"/>
  <c r="B355" i="28"/>
  <c r="B356" i="28"/>
  <c r="B357" i="28"/>
  <c r="B358" i="28"/>
  <c r="B359" i="28"/>
  <c r="B360" i="28"/>
  <c r="B361" i="28"/>
  <c r="B362" i="28"/>
  <c r="B363" i="28"/>
  <c r="B364" i="28"/>
  <c r="B365" i="28"/>
  <c r="B366" i="28"/>
  <c r="B367" i="28"/>
  <c r="B368" i="28"/>
  <c r="B369" i="28"/>
  <c r="B370" i="28"/>
  <c r="B371" i="28"/>
  <c r="B372" i="28"/>
  <c r="B373" i="28"/>
  <c r="B374" i="28"/>
  <c r="B375" i="28"/>
  <c r="B376" i="28"/>
  <c r="B377" i="28"/>
  <c r="B378" i="28"/>
  <c r="B379" i="28"/>
  <c r="B380" i="28"/>
  <c r="B381" i="28"/>
  <c r="B382" i="28"/>
  <c r="B383" i="28"/>
  <c r="B384" i="28"/>
  <c r="B385" i="28"/>
  <c r="B386" i="28"/>
  <c r="B387" i="28"/>
  <c r="B388" i="28"/>
  <c r="B389" i="28"/>
  <c r="B390" i="28"/>
  <c r="B391" i="28"/>
  <c r="B398" i="28"/>
  <c r="B399" i="28"/>
  <c r="B400" i="28"/>
  <c r="B401" i="28"/>
  <c r="B402" i="28"/>
  <c r="B403" i="28"/>
  <c r="B406" i="28"/>
  <c r="B408" i="28"/>
  <c r="B412" i="28"/>
  <c r="B276" i="28"/>
  <c r="B277" i="28"/>
  <c r="B278" i="28"/>
  <c r="B279" i="28"/>
  <c r="B280" i="28"/>
  <c r="B281" i="28"/>
  <c r="B282" i="28"/>
  <c r="B283" i="28"/>
  <c r="B284" i="28"/>
  <c r="B285" i="28"/>
  <c r="B286" i="28"/>
  <c r="B287" i="28"/>
  <c r="B288" i="28"/>
  <c r="B289" i="28"/>
  <c r="B290" i="28"/>
  <c r="B291" i="28"/>
  <c r="B292" i="28"/>
  <c r="B293" i="28"/>
  <c r="B294" i="28"/>
  <c r="B295" i="28"/>
  <c r="B296" i="28"/>
  <c r="B297" i="28"/>
  <c r="B298" i="28"/>
  <c r="B299" i="28"/>
  <c r="B300" i="28"/>
  <c r="B301" i="28"/>
  <c r="B302" i="28"/>
  <c r="B303" i="28"/>
  <c r="B304" i="28"/>
  <c r="B305" i="28"/>
  <c r="B306" i="28"/>
  <c r="B307" i="28"/>
  <c r="B233" i="28"/>
  <c r="B234" i="28"/>
  <c r="B235" i="28"/>
  <c r="B236" i="28"/>
  <c r="B237" i="28"/>
  <c r="B238" i="28"/>
  <c r="B239" i="28"/>
  <c r="B240" i="28"/>
  <c r="B241" i="28"/>
  <c r="B242" i="28"/>
  <c r="B243" i="28"/>
  <c r="B244" i="28"/>
  <c r="B245" i="28"/>
  <c r="B246" i="28"/>
  <c r="B247" i="28"/>
  <c r="B248" i="28"/>
  <c r="B249" i="28"/>
  <c r="B250" i="28"/>
  <c r="B251" i="28"/>
  <c r="B252" i="28"/>
  <c r="B253" i="28"/>
  <c r="B254" i="28"/>
  <c r="B255" i="28"/>
  <c r="B256" i="28"/>
  <c r="B92" i="28" l="1"/>
  <c r="B91" i="28"/>
  <c r="F9" i="34" l="1"/>
  <c r="H9" i="34" s="1"/>
  <c r="F14" i="34"/>
  <c r="H14" i="34" s="1"/>
  <c r="F19" i="34"/>
  <c r="H19" i="34" s="1"/>
  <c r="H9" i="33"/>
  <c r="F15" i="33"/>
  <c r="H15" i="33" s="1"/>
  <c r="D16" i="9"/>
  <c r="D24" i="9"/>
  <c r="D13" i="8"/>
  <c r="B25" i="9"/>
  <c r="B23" i="9"/>
  <c r="B19" i="9"/>
  <c r="B17" i="9"/>
  <c r="D15" i="8"/>
  <c r="B25" i="8"/>
  <c r="B23" i="8"/>
  <c r="B19" i="8"/>
  <c r="B17" i="8"/>
  <c r="B80" i="28" l="1"/>
  <c r="B259" i="28" l="1"/>
  <c r="B260" i="28"/>
  <c r="B261" i="28"/>
  <c r="B262" i="28"/>
  <c r="B263" i="28"/>
  <c r="B264" i="28"/>
  <c r="B265" i="28"/>
  <c r="B266" i="28"/>
  <c r="B267" i="28"/>
  <c r="B268" i="28"/>
  <c r="B269" i="28"/>
  <c r="B270" i="28"/>
  <c r="B271" i="28"/>
  <c r="B272" i="28"/>
  <c r="B83" i="28"/>
  <c r="B84" i="28"/>
  <c r="B85" i="28"/>
  <c r="B86" i="28"/>
  <c r="B87" i="28"/>
  <c r="B88" i="28"/>
  <c r="B89" i="28"/>
  <c r="B90" i="28"/>
  <c r="B257" i="28"/>
  <c r="B258" i="28"/>
  <c r="B273" i="28"/>
  <c r="B274" i="28"/>
  <c r="B15" i="9" l="1"/>
  <c r="B13" i="9"/>
  <c r="B15" i="8"/>
  <c r="B13" i="8"/>
  <c r="B75" i="28" l="1"/>
  <c r="B76" i="28"/>
  <c r="B77" i="28"/>
  <c r="B78" i="28"/>
  <c r="B79" i="28"/>
  <c r="B81" i="28"/>
  <c r="B82" i="28"/>
  <c r="B275" i="28"/>
  <c r="J54"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2" i="27"/>
  <c r="D22" i="27"/>
  <c r="C22" i="27"/>
  <c r="B22" i="27"/>
  <c r="O4" i="27"/>
  <c r="F12" i="25"/>
  <c r="H12" i="25" s="1"/>
  <c r="F11" i="25"/>
  <c r="H11" i="25" s="1"/>
  <c r="F10" i="25"/>
  <c r="H10" i="25" s="1"/>
  <c r="H21" i="24"/>
  <c r="F7" i="24"/>
  <c r="H7" i="24" s="1"/>
  <c r="F7" i="21"/>
  <c r="F9" i="20"/>
  <c r="F14" i="19"/>
  <c r="H14" i="19" s="1"/>
  <c r="F12" i="18"/>
  <c r="H12" i="18" s="1"/>
  <c r="F11" i="18"/>
  <c r="H11" i="18" s="1"/>
  <c r="F10" i="18"/>
  <c r="H10" i="18" s="1"/>
  <c r="H9" i="18"/>
  <c r="F8" i="18"/>
  <c r="H8" i="18" s="1"/>
  <c r="F7" i="18"/>
  <c r="H7" i="18" s="1"/>
  <c r="H9" i="17"/>
  <c r="H8" i="17"/>
  <c r="F7" i="17"/>
  <c r="H7" i="17" s="1"/>
  <c r="F11" i="16"/>
  <c r="H11" i="16" s="1"/>
  <c r="F10" i="16"/>
  <c r="H10" i="16" s="1"/>
  <c r="F9" i="16"/>
  <c r="H9" i="16" s="1"/>
  <c r="H8" i="16"/>
  <c r="F7" i="16"/>
  <c r="H7" i="16" s="1"/>
  <c r="F9" i="15"/>
  <c r="H9" i="15" s="1"/>
  <c r="F9" i="14"/>
  <c r="F9" i="13"/>
  <c r="H9" i="13" s="1"/>
  <c r="F9" i="12"/>
  <c r="H9" i="12" s="1"/>
  <c r="H10" i="11"/>
  <c r="H9" i="11"/>
</calcChain>
</file>

<file path=xl/sharedStrings.xml><?xml version="1.0" encoding="utf-8"?>
<sst xmlns="http://schemas.openxmlformats.org/spreadsheetml/2006/main" count="4725" uniqueCount="1085">
  <si>
    <t>Completado el día:</t>
  </si>
  <si>
    <t>AAAA-MM-DD</t>
  </si>
  <si>
    <t>Plantilla de transparencia para las divulgaciones relativas al EITI</t>
  </si>
  <si>
    <t>Cómo funciona la publicación de datos de los Informes EITI:</t>
  </si>
  <si>
    <t>Las celdas en naranja deben completarse antes de efectuar la presentación</t>
  </si>
  <si>
    <t>Las celdas en celeste son para aportar fuentes y/o comentarios</t>
  </si>
  <si>
    <t>Las celdas en blanco no requieren acción alguna</t>
  </si>
  <si>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Divulgación</t>
    </r>
  </si>
  <si>
    <r>
      <rPr>
        <b/>
        <i/>
        <u/>
        <sz val="11"/>
        <color theme="1"/>
        <rFont val="Franklin Gothic Book"/>
        <family val="2"/>
      </rPr>
      <t>Terminología:</t>
    </r>
    <r>
      <rPr>
        <b/>
        <i/>
        <sz val="11"/>
        <color theme="1"/>
        <rFont val="Franklin Gothic Book"/>
        <family val="2"/>
      </rPr>
      <t xml:space="preserve"> </t>
    </r>
    <r>
      <rPr>
        <b/>
        <i/>
        <sz val="11"/>
        <color theme="1"/>
        <rFont val="Franklin Gothic Book"/>
        <family val="2"/>
      </rPr>
      <t>Opciones simples</t>
    </r>
  </si>
  <si>
    <r>
      <rPr>
        <i/>
        <u/>
        <sz val="11"/>
        <color theme="1"/>
        <rFont val="Franklin Gothic Book"/>
        <family val="2"/>
      </rPr>
      <t>Sí, mediante divulgación sistemática</t>
    </r>
    <r>
      <rPr>
        <i/>
        <sz val="11"/>
        <color theme="1"/>
        <rFont val="Franklin Gothic Book"/>
        <family val="2"/>
      </rPr>
      <t>: si los datos son divulgados de forma habitual y pública por parte de organismos gubernamentales o empresas, y resultan fiables, elija “Sí, mediante divulgación sistemática”</t>
    </r>
  </si>
  <si>
    <r>
      <rPr>
        <i/>
        <u/>
        <sz val="11"/>
        <color theme="1"/>
        <rFont val="Franklin Gothic Book"/>
        <family val="2"/>
      </rPr>
      <t>Sí</t>
    </r>
    <r>
      <rPr>
        <i/>
        <sz val="11"/>
        <color theme="1"/>
        <rFont val="Franklin Gothic Book"/>
        <family val="2"/>
      </rPr>
      <t>:</t>
    </r>
    <r>
      <rPr>
        <i/>
        <sz val="11"/>
        <color theme="1"/>
        <rFont val="Franklin Gothic Book"/>
        <family val="2"/>
      </rPr>
      <t xml:space="preserve"> </t>
    </r>
    <r>
      <rPr>
        <i/>
        <sz val="11"/>
        <color theme="1"/>
        <rFont val="Franklin Gothic Book"/>
        <family val="2"/>
      </rPr>
      <t>se responden/abarcan todos los aspectos de la pregunta.</t>
    </r>
  </si>
  <si>
    <r>
      <rPr>
        <i/>
        <u/>
        <sz val="11"/>
        <color theme="1"/>
        <rFont val="Franklin Gothic Book"/>
        <family val="2"/>
      </rPr>
      <t>Parcialmente:</t>
    </r>
    <r>
      <rPr>
        <i/>
        <sz val="11"/>
        <color theme="1"/>
        <rFont val="Franklin Gothic Book"/>
        <family val="2"/>
      </rPr>
      <t xml:space="preserve"> se han respondido/abarcado algunos aspectos de la pregunta.</t>
    </r>
  </si>
  <si>
    <r>
      <rPr>
        <i/>
        <u/>
        <sz val="11"/>
        <color theme="1"/>
        <rFont val="Franklin Gothic Book"/>
        <family val="2"/>
      </rPr>
      <t>No disponible</t>
    </r>
    <r>
      <rPr>
        <i/>
        <sz val="11"/>
        <color theme="1"/>
        <rFont val="Franklin Gothic Book"/>
        <family val="2"/>
      </rPr>
      <t>:</t>
    </r>
    <r>
      <rPr>
        <i/>
        <sz val="11"/>
        <color theme="1"/>
        <rFont val="Franklin Gothic Book"/>
        <family val="2"/>
      </rPr>
      <t xml:space="preserve"> </t>
    </r>
    <r>
      <rPr>
        <i/>
        <sz val="11"/>
        <color theme="1"/>
        <rFont val="Franklin Gothic Book"/>
        <family val="2"/>
      </rPr>
      <t>los datos se aplican al país, pero no hay datos ni información disponibles.</t>
    </r>
  </si>
  <si>
    <r>
      <rPr>
        <i/>
        <u/>
        <sz val="11"/>
        <color theme="1"/>
        <rFont val="Franklin Gothic Book"/>
        <family val="2"/>
      </rPr>
      <t>No</t>
    </r>
    <r>
      <rPr>
        <i/>
        <sz val="11"/>
        <color theme="1"/>
        <rFont val="Franklin Gothic Book"/>
        <family val="2"/>
      </rPr>
      <t>:</t>
    </r>
    <r>
      <rPr>
        <i/>
        <sz val="11"/>
        <color theme="1"/>
        <rFont val="Franklin Gothic Book"/>
        <family val="2"/>
      </rPr>
      <t xml:space="preserve"> </t>
    </r>
    <r>
      <rPr>
        <i/>
        <sz val="11"/>
        <color theme="1"/>
        <rFont val="Franklin Gothic Book"/>
        <family val="2"/>
      </rPr>
      <t>no se abarca ninguna información.</t>
    </r>
  </si>
  <si>
    <r>
      <rPr>
        <i/>
        <u/>
        <sz val="11"/>
        <color theme="1"/>
        <rFont val="Franklin Gothic Book"/>
        <family val="2"/>
      </rPr>
      <t>No aplicable</t>
    </r>
    <r>
      <rPr>
        <i/>
        <sz val="11"/>
        <color theme="1"/>
        <rFont val="Franklin Gothic Book"/>
        <family val="2"/>
      </rPr>
      <t>:</t>
    </r>
    <r>
      <rPr>
        <i/>
        <sz val="11"/>
        <color theme="1"/>
        <rFont val="Franklin Gothic Book"/>
        <family val="2"/>
      </rPr>
      <t xml:space="preserve"> </t>
    </r>
    <r>
      <rPr>
        <i/>
        <sz val="11"/>
        <color theme="1"/>
        <rFont val="Franklin Gothic Book"/>
        <family val="2"/>
      </rPr>
      <t>la pregunta no es pertinente al caso. Cuando sea necesario, aluda a los elementos que prueban su falta de aplicabilidad.</t>
    </r>
  </si>
  <si>
    <t>Secretariado Internacional EITI</t>
  </si>
  <si>
    <r>
      <rPr>
        <b/>
        <sz val="11"/>
        <color rgb="FF000000"/>
        <rFont val="Franklin Gothic Book"/>
        <family val="2"/>
      </rPr>
      <t>Teléfono:</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Correo electrónico: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</si>
  <si>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</si>
  <si>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rPr>
        <b/>
        <sz val="11"/>
        <color rgb="FF000000"/>
        <rFont val="Franklin Gothic Book"/>
        <family val="2"/>
      </rPr>
      <t>Dirección:</t>
    </r>
    <r>
      <rPr>
        <b/>
        <sz val="11"/>
        <color rgb="FF000000"/>
        <rFont val="Franklin Gothic Book"/>
        <family val="2"/>
      </rPr>
      <t xml:space="preserve"> </t>
    </r>
    <r>
      <rPr>
        <b/>
        <sz val="11"/>
        <color rgb="FF165B89"/>
        <rFont val="Franklin Gothic Book"/>
        <family val="2"/>
      </rPr>
      <t>Rådhusgata 26, 0151 Oslo, Noruega</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Casilla</t>
    </r>
    <r>
      <rPr>
        <b/>
        <sz val="11"/>
        <color rgb="FF000000"/>
        <rFont val="Franklin Gothic Book"/>
        <family val="2"/>
      </rPr>
      <t xml:space="preserve"> </t>
    </r>
    <r>
      <rPr>
        <b/>
        <sz val="11"/>
        <color rgb="FF000000"/>
        <rFont val="Franklin Gothic Book"/>
        <family val="2"/>
      </rPr>
      <t>Postal:</t>
    </r>
    <r>
      <rPr>
        <b/>
        <sz val="11"/>
        <color rgb="FF000000"/>
        <rFont val="Franklin Gothic Book"/>
        <family val="2"/>
      </rPr>
      <t xml:space="preserve"> </t>
    </r>
    <r>
      <rPr>
        <b/>
        <sz val="11"/>
        <color rgb="FF165B89"/>
        <rFont val="Franklin Gothic Book"/>
        <family val="2"/>
      </rPr>
      <t>Postboks 340 Sentrum, 0101 Oslo, Noruega</t>
    </r>
  </si>
  <si>
    <t>Cómo completar esta hoja:</t>
  </si>
  <si>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Incluya toda otra información o comentario necesarios en la columna de </t>
    </r>
    <r>
      <rPr>
        <b/>
        <i/>
        <sz val="11"/>
        <color theme="1"/>
        <rFont val="Franklin Gothic Book"/>
        <family val="2"/>
      </rPr>
      <t>"Fuente/Comentarios"</t>
    </r>
    <r>
      <rPr>
        <i/>
        <sz val="11"/>
        <color theme="1"/>
        <rFont val="Franklin Gothic Book"/>
        <family val="2"/>
      </rPr>
      <t>.</t>
    </r>
  </si>
  <si>
    <t>Las celdas en naranja deben completarse</t>
  </si>
  <si>
    <t>Las celdas en celeste son para ingresar contenido facultativo</t>
  </si>
  <si>
    <t xml:space="preserve">Parte 1 - Información general </t>
  </si>
  <si>
    <r>
      <rPr>
        <b/>
        <i/>
        <u/>
        <sz val="14"/>
        <color rgb="FF000000"/>
        <rFont val="Franklin Gothic Book"/>
        <family val="2"/>
      </rPr>
      <t>Descripción</t>
    </r>
  </si>
  <si>
    <t>Ingresar datos en esta columna</t>
  </si>
  <si>
    <t>Fuente / Comentarios</t>
  </si>
  <si>
    <t>País o área</t>
  </si>
  <si>
    <t>Nombre del país o área</t>
  </si>
  <si>
    <t>Código ISO Alfa-3</t>
  </si>
  <si>
    <t>Denominación de la moneda nacional</t>
  </si>
  <si>
    <t>Moneda nacional ISO-4217</t>
  </si>
  <si>
    <t>Ejercicio fiscal comprendido en este archivo de datos</t>
  </si>
  <si>
    <t>Fiscal year covered by this data file</t>
  </si>
  <si>
    <t>Fecha de inicio</t>
  </si>
  <si>
    <t>Fecha de cierre</t>
  </si>
  <si>
    <t>Fuente de los datos</t>
  </si>
  <si>
    <t>Data source</t>
  </si>
  <si>
    <t>¿Existe un Informe EITI elaborado por un Administrador Independiente?</t>
  </si>
  <si>
    <t>¿Cómo se llama la empresa?</t>
  </si>
  <si>
    <t>Fecha en la que se hizo público el Informe EITI</t>
  </si>
  <si>
    <t>URL, Informe EITI</t>
  </si>
  <si>
    <t>¿El Gobierno divulga sistemáticamente los datos concernientes al EITI en un único lugar?</t>
  </si>
  <si>
    <t>Fecha de publicación de los datos concernientes al EITI</t>
  </si>
  <si>
    <t>Enlace al sitio web (URL) donde están los datos correspondientes al EITI</t>
  </si>
  <si>
    <t>¿Hay otros archivos relevantes?</t>
  </si>
  <si>
    <t>Sí</t>
  </si>
  <si>
    <t>Fecha en la que se hizo público el otro archivo</t>
  </si>
  <si>
    <t>URL</t>
  </si>
  <si>
    <r>
      <rPr>
        <b/>
        <u/>
        <sz val="11"/>
        <color theme="10"/>
        <rFont val="Franklin Gothic Book"/>
        <family val="2"/>
      </rPr>
      <t>Requisito EITI 7.2</t>
    </r>
    <r>
      <rPr>
        <b/>
        <sz val="11"/>
        <color rgb="FF000000"/>
        <rFont val="Franklin Gothic Book"/>
        <family val="2"/>
      </rPr>
      <t>:</t>
    </r>
    <r>
      <rPr>
        <b/>
        <sz val="11"/>
        <color rgb="FF000000"/>
        <rFont val="Franklin Gothic Book"/>
        <family val="2"/>
      </rPr>
      <t xml:space="preserve"> </t>
    </r>
    <r>
      <rPr>
        <b/>
        <sz val="11"/>
        <color rgb="FF000000"/>
        <rFont val="Franklin Gothic Book"/>
        <family val="2"/>
      </rPr>
      <t>Accesibilidad y apertura de los datos</t>
    </r>
  </si>
  <si>
    <t>¿Tiene el Gobierno una política de datos abiertos?</t>
  </si>
  <si>
    <t>Data coverage / scope</t>
  </si>
  <si>
    <t>Archivos / portal de datos abiertos</t>
  </si>
  <si>
    <t>Extensión / alcance de los datos</t>
  </si>
  <si>
    <t>Sectores comprendidos</t>
  </si>
  <si>
    <t>Petróleo</t>
  </si>
  <si>
    <t>Gas</t>
  </si>
  <si>
    <t>Minería (incluida la explotación de canteras)</t>
  </si>
  <si>
    <t>Otros sectores, ajenos a la etapa de exploración y producción</t>
  </si>
  <si>
    <t>En caso afirmativo, indicar el nombre (agregando nuevas filas en caso de haber más de uno)</t>
  </si>
  <si>
    <t>Cantidad de entidades gubernamentales informantes (incluidas las empresas de titularidad estatal receptoras)</t>
  </si>
  <si>
    <t>Cantidad de empresas informantes (incluidas las empresas de titularidad estatal pagadoras)</t>
  </si>
  <si>
    <r>
      <rPr>
        <i/>
        <sz val="11"/>
        <color rgb="FF000000"/>
        <rFont val="Franklin Gothic Book"/>
        <family val="2"/>
      </rPr>
      <t>Moneda de la información presentada (</t>
    </r>
    <r>
      <rPr>
        <i/>
        <sz val="11"/>
        <color theme="10"/>
        <rFont val="Franklin Gothic Book"/>
        <family val="2"/>
      </rPr>
      <t>código de divisas ISO-4217</t>
    </r>
    <r>
      <rPr>
        <i/>
        <sz val="11"/>
        <color rgb="FF000000"/>
        <rFont val="Franklin Gothic Book"/>
        <family val="2"/>
      </rPr>
      <t>)</t>
    </r>
  </si>
  <si>
    <t xml:space="preserve">Tipo de cambio utilizado: 1 USD = </t>
  </si>
  <si>
    <t>Fuente del tipo de cambio (URL, …)</t>
  </si>
  <si>
    <r>
      <rPr>
        <b/>
        <u/>
        <sz val="11"/>
        <color theme="10"/>
        <rFont val="Franklin Gothic Book"/>
        <family val="2"/>
      </rPr>
      <t>Requisito EITI 4.7</t>
    </r>
    <r>
      <rPr>
        <b/>
        <sz val="11"/>
        <color rgb="FF000000"/>
        <rFont val="Franklin Gothic Book"/>
        <family val="2"/>
      </rPr>
      <t>:</t>
    </r>
    <r>
      <rPr>
        <b/>
        <sz val="11"/>
        <color rgb="FF000000"/>
        <rFont val="Franklin Gothic Book"/>
        <family val="2"/>
      </rPr>
      <t xml:space="preserve"> </t>
    </r>
    <r>
      <rPr>
        <b/>
        <sz val="11"/>
        <color rgb="FF000000"/>
        <rFont val="Franklin Gothic Book"/>
        <family val="2"/>
      </rPr>
      <t>Desglose</t>
    </r>
  </si>
  <si>
    <t>… por flujo de ingresos</t>
  </si>
  <si>
    <t>… por organismo gubernamental</t>
  </si>
  <si>
    <t>… por empresa</t>
  </si>
  <si>
    <t>… por proyecto</t>
  </si>
  <si>
    <t>Contact details: data submission</t>
  </si>
  <si>
    <t>Nombre e información de contacto de la persona que presenta el archivo</t>
  </si>
  <si>
    <t>Nombre</t>
  </si>
  <si>
    <t>Organización</t>
  </si>
  <si>
    <t>Correo electrónico</t>
  </si>
  <si>
    <t>Requisito 2.1: Marco legal</t>
  </si>
  <si>
    <t>Objetivo del Requisito 2.1</t>
  </si>
  <si>
    <t>Progreso en el cumplimiento del objetivo del requisito, que consiste en garantizar que el público comprenda todos los aspectos del marco regulatorio que rige las industrias extractivas, incluido el marco legal, el régimen fiscal, los roles de las entidades gubernamentales y las reformas.</t>
  </si>
  <si>
    <t>No aplicable / No cumplido / Parcialmente cumplido  / Mayormente cumplido / Plenamente cumplido / Cumplido por encima de lo establecido</t>
  </si>
  <si>
    <t>Requisito</t>
  </si>
  <si>
    <t>¿Cómo se divulga?</t>
  </si>
  <si>
    <t>¿En dónde se divulga sistemáticamente?</t>
  </si>
  <si>
    <t>¿En dónde se divulga dentro del Informe EITI?</t>
  </si>
  <si>
    <t>Lagunas o deficiencias en cuanto a la exhaustividad, la calidad de los datos, el desglose y la accesibilidad que han sido identificadas (por el GMP, el AI u otras partes)</t>
  </si>
  <si>
    <t xml:space="preserve">Análisis y evaluación preliminar por parte del Secretariado Internacional </t>
  </si>
  <si>
    <t>Preguntas del Secretariado Internacional al GMP</t>
  </si>
  <si>
    <t>Respuestas del GMP a las preguntas del Secretariado Internacional</t>
  </si>
  <si>
    <t xml:space="preserve">Evaluación final del Secretariado Internacional </t>
  </si>
  <si>
    <t>Sector minero</t>
  </si>
  <si>
    <t>¿El Gobierno publica información sobre</t>
  </si>
  <si>
    <t>las leyes y regulaciones?</t>
  </si>
  <si>
    <t>&lt; ¿Mediante el régimen informativo del EITI o divulgación sistemática? &gt;</t>
  </si>
  <si>
    <t>una descripción general de los roles de los organismos gubernamentales?</t>
  </si>
  <si>
    <t>el régimen de derechos sobre petróleo y minerales?</t>
  </si>
  <si>
    <t>el régimen fiscal?</t>
  </si>
  <si>
    <t>el nivel de devolución fiscal?</t>
  </si>
  <si>
    <t>reformas en curso o planificadas?</t>
  </si>
  <si>
    <t>Sector del petróleo y el gas</t>
  </si>
  <si>
    <t>Requisito 2.2: Otorgamiento de contratos y licencias</t>
  </si>
  <si>
    <t>Objetivo del Requisito 2.2</t>
  </si>
  <si>
    <t>Progreso en el cumplimiento del objetivo del requisito, que consiste en ofrecer al público un panorama general de las adjudicaciones y transferencias de licencias de petróleo, gas y minería, de los procedimientos establecidos por ley para la adjudicación y transferencia de licencias, y de si estos procedimientos se respetan o no en la práctica. Esto puede habilitar a las partes interesadas para identificar y abordar las eventuales deficiencias en el proceso de otorgamiento de licencias.</t>
  </si>
  <si>
    <t>Aplicabilidad del requisito</t>
  </si>
  <si>
    <t>¿El Requisito 2.2 resulta aplicable al período en examen?</t>
  </si>
  <si>
    <t>Sí / No</t>
  </si>
  <si>
    <t>Cantidad de adjudicaciones de licencias correspondientes al año en examen</t>
  </si>
  <si>
    <t>el/los proceso/s de adjudicación?</t>
  </si>
  <si>
    <t>y los criterios técnicos y financieros empleados?</t>
  </si>
  <si>
    <t>la existencia de desviaciones no irrelevantes respecto de los procedimientos establecidos por ley durante las adjudicaciones de licencias del período en examen?</t>
  </si>
  <si>
    <t>Cantidad de transferencias de licencias correspondientes al año en examen</t>
  </si>
  <si>
    <t xml:space="preserve">la cantidad e identidad de las licencias transferidas durante el período en examen? </t>
  </si>
  <si>
    <t>el/los proceso/s de transferencia?</t>
  </si>
  <si>
    <t>la existencia de desviaciones no irrelevantes respecto de los procedimientos establecidos por ley durante las transferencias de licencias del período en examen?</t>
  </si>
  <si>
    <t>el/los proceso/s o rondas de licitación?</t>
  </si>
  <si>
    <t>Comentarios del GMP acerca de la eficiencia:</t>
  </si>
  <si>
    <t>la cantidad e identidad de las licencias transferidas durante el período en examen?</t>
  </si>
  <si>
    <t>Requisito 2.3: Registros de licencias</t>
  </si>
  <si>
    <t>Objetivo del Requisito 2.3</t>
  </si>
  <si>
    <t>Progreso en el cumplimiento del objetivo del requisito, que consiste en garantizar que el público disponga de acceso a información exhaustiva sobre los derechos de propiedad concernientes a depósitos y proyectos de naturaleza extractiva.</t>
  </si>
  <si>
    <t>Registro de licencias para el sector minero</t>
  </si>
  <si>
    <t xml:space="preserve">Nombre del titular de la licencia: </t>
  </si>
  <si>
    <t xml:space="preserve">Coordenadas de la licencia: </t>
  </si>
  <si>
    <t xml:space="preserve">Fechas de solicitud, adjudicación y caducidad de la licencia: </t>
  </si>
  <si>
    <t>Materia(s) prima(s) comprendida(s) en las licencias:</t>
  </si>
  <si>
    <t>¿Se abarcan todas las licencias vigentes?</t>
  </si>
  <si>
    <t>¿Se abarcan todas las licencias pertenecientes a empresas de importancia relativa?</t>
  </si>
  <si>
    <t>Registro de licencias para el sector petrolero</t>
  </si>
  <si>
    <t>Requisito 2.4: Contratos</t>
  </si>
  <si>
    <t>Objetivo del Requisito 2.4</t>
  </si>
  <si>
    <t>Progreso en el cumplimiento del objetivo del requisito, que consiste en garantizar que el público disponga de acceso a todos los contratos que subyacen a las actividades extractivas (del 2021 en adelante, como mínimo), como base para que el público pueda comprender los derechos y obligaciones contractuales de las empresas que operan en las industrias extractivas del país.</t>
  </si>
  <si>
    <t>Política del Gobierno en materia de divulgación de contratos</t>
  </si>
  <si>
    <t>Para los contratos suscritos después del 1 de enero de 2021: ¿se divulga íntegramente el texto de los contratos, incluidos sus anexos y modificaciones?</t>
  </si>
  <si>
    <t>Para las licencias suscritas después del 1 de enero de 2021: ¿se divulga íntegramente el texto de las licencias, incluidos sus anexos y modificaciones?</t>
  </si>
  <si>
    <t>Registro de contratos para el sector minero</t>
  </si>
  <si>
    <t>Registro de contratos para el sector petrolero</t>
  </si>
  <si>
    <t>Registro de contratos para otro/s sector/es (agregar filas en caso de haber varios)</t>
  </si>
  <si>
    <t xml:space="preserve">¿Hay alguna lista de acceso público con todos los contratos vigentes de explotación y exploración? </t>
  </si>
  <si>
    <t xml:space="preserve">¿Hay contratos/licencias suscritos antes del 1 de enero de 2021 que se divulguen públicamente? </t>
  </si>
  <si>
    <t>Requisito 2.5: Beneficiarios reales</t>
  </si>
  <si>
    <t>Objetivo del Requisito 2.5</t>
  </si>
  <si>
    <t>Progreso en el cumplimiento del objetivo del requisito, que consiste en posibilitar que el público sepa quién posee y controla en última instancia las empresas que operan en las industrias extractivas del país, especialmente aquellas identificadas por el GMP como de alto riesgo, con el fin de ayudar a desalentar el ejercicio de prácticas inapropiadas en la gestión de los recursos extractivos.</t>
  </si>
  <si>
    <t>Política del Gobierno en materia de beneficiarios reales</t>
  </si>
  <si>
    <t>Definición del término “beneficiario real”</t>
  </si>
  <si>
    <t>Leyes, regulaciones o políticas sobre beneficiarios reales</t>
  </si>
  <si>
    <t>¿Se solicitan datos sobre los beneficiarios reales?</t>
  </si>
  <si>
    <t>¿Se divulgan datos sobre los beneficiarios reales?</t>
  </si>
  <si>
    <t>¿Los solicitantes y oferentes divulgan datos sobre los beneficiarios reales?</t>
  </si>
  <si>
    <t>Evaluación de las divulgaciones por parte del GMP</t>
  </si>
  <si>
    <t>Garantías de calidad para asegurar la fiabilidad de los datos</t>
  </si>
  <si>
    <t>Nombres de las bolsas de valores, en el caso de empresas cotizadas en bolsa</t>
  </si>
  <si>
    <t>¿Se divulga información sobre los propietarios legales?</t>
  </si>
  <si>
    <t>Registro de empresas (registro de propietarios legales)</t>
  </si>
  <si>
    <t>Registro de beneficiarios reales</t>
  </si>
  <si>
    <t>Requisito 2.6: Participación estatal</t>
  </si>
  <si>
    <t>Objetivo del Requisito 2.6</t>
  </si>
  <si>
    <t>Progreso en el cumplimiento del objetivo del requisito, que consiste en garantizar un mecanismo efectivo de transparencia y rendición de cuentas en pos de la correcta administración de las empresas de titularidad estatal y la participación estatal en general, al propiciar que el público comprenda si las empresas de titularidad estatal se gestionan de forma acorde al marco regulatorio pertinente. Esta información sirve de base para hacer que la contribución de las empresas de titularidad estatal a la economía nacional mejore continuamente, ya sea en términos financieros, económicos o sociales.</t>
  </si>
  <si>
    <t>¿El Requisito 2.6 resulta aplicable al período en examen?</t>
  </si>
  <si>
    <t>Aplicabilidad</t>
  </si>
  <si>
    <t>¿El Gobierno informa de qué modo participa en el sector extractivo?</t>
  </si>
  <si>
    <t>Relaciones financieras reguladas por ley</t>
  </si>
  <si>
    <t>¿Dónde se describen las normas de fuente legal atinentes a las relaciones financieras de las empresas de titularidad estatal con el Gobierno?</t>
  </si>
  <si>
    <t>¿Dónde se describen las normas de fuente legal atinentes a los derechos de las empresas de titularidad estatal a recibir transferencias del Gobierno?</t>
  </si>
  <si>
    <t>¿Dónde se describen las normas de fuente legal atinentes a la distribución de las ganancias de las empresas de titularidad estatal?</t>
  </si>
  <si>
    <t>¿Dónde se describen las normas de fuente legal atinentes a la posibilidad de las empresas de titularidad estatal de conservar las ganancias percibidas?</t>
  </si>
  <si>
    <t>¿Dónde se describen las normas de fuente legal atinentes a las reinversiones de las empresas de titularidad estatal?</t>
  </si>
  <si>
    <t>¿Dónde se describen las normas de fuente legal atinentes al financiamiento de terceros de las empresas de titularidad estatal?</t>
  </si>
  <si>
    <t>Relaciones financieras en la práctica</t>
  </si>
  <si>
    <t>Referencias a portales de empresas de titularidad estatal o sitio(s) web de la(s) compañía(s), por ejemplo, señaladas en el Informe (agregar filas en caso de haber varias empresas de titularidad estatal)</t>
  </si>
  <si>
    <t>Referencias al Estado Financiero Auditado de las compañías o empresas de titularidad estatal (agregar filas en caso de haber varias empresas de titularidad estatal)</t>
  </si>
  <si>
    <t>Titularidad estatal</t>
  </si>
  <si>
    <t>¿Dónde se divulga públicamente la información relativa a las participaciones del Estado o las empresas de titularidad estatal en el capital de compañías extractivas?</t>
  </si>
  <si>
    <t>¿Dónde se divulga públicamente la información relativa a los términos que rigen las participaciones del Estado o las empresas de titularidad estatal en el capital de compañías extractivas?</t>
  </si>
  <si>
    <t>¿Dónde se divulga públicamente la información relativa a las participaciones del Estado o las empresas de titularidad estatal en proyectos extractivos?</t>
  </si>
  <si>
    <t>¿Dónde se divulga públicamente la información relativa a los términos que rigen las participaciones del Estado o las empresas de titularidad estatal en proyectos extractivos?</t>
  </si>
  <si>
    <t>Préstamos y garantías</t>
  </si>
  <si>
    <t>¿Dónde se divulgan los préstamos y las garantías para préstamos que el Estado ha otorgado a compañías y proyectos extractivos?</t>
  </si>
  <si>
    <t>¿Dónde se divulgan los préstamos y las garantías para préstamos que las empresas de titularidad estatal han otorgado a compañías y proyectos extractivos?</t>
  </si>
  <si>
    <t>Gobierno corporativo</t>
  </si>
  <si>
    <t>¿Dónde se divulga públicamente la información relativa al gobierno corporativo de las empresas de titularidad estatal?</t>
  </si>
  <si>
    <t>Requisito 3.1: Actividades de exploración</t>
  </si>
  <si>
    <t>Objetivo del Requisito 3.1</t>
  </si>
  <si>
    <t>Progreso en el cumplimiento del objetivo del requisito, que consiste en garantizar que el público disponga de acceso a un panorama general del sector extractivo del país y su potencial, incluidas las actividades exploratorias recientes, en curso y planificadas de carácter significativo.</t>
  </si>
  <si>
    <t>Reseña general de las industrias extractivas</t>
  </si>
  <si>
    <t>Reseña general de las empresas clave de las industrias extractivas</t>
  </si>
  <si>
    <t>Reseña general de las actividades de exploración de carácter significativo</t>
  </si>
  <si>
    <t>Requisito 3.2: Datos sobre producción</t>
  </si>
  <si>
    <t>Objetivo del Requisito 3.2</t>
  </si>
  <si>
    <t>Progreso en el cumplimiento del objetivo del requisito, que consiste en garantizar que el público comprenda los niveles de producción de la(s) materia(s) prima(s) extractiva(s) y la valuación de las materias primas extractivas producidas, como base para el abordaje de cuestiones relativas a la producción en el sector extractivo.</t>
  </si>
  <si>
    <t>¿El Requisito 3.2 resulta aplicable al período en examen?</t>
  </si>
  <si>
    <t>(Códigos del Sistema Armonizado)</t>
  </si>
  <si>
    <t>Divulgación de volúmenes de producción</t>
  </si>
  <si>
    <t>Divulgación de valores de producción</t>
  </si>
  <si>
    <t>Petróleo crudo (2709), volumen</t>
  </si>
  <si>
    <t>USD</t>
  </si>
  <si>
    <t>Oro (7108), volumen</t>
  </si>
  <si>
    <t>Plata (7106), volumen</t>
  </si>
  <si>
    <t>Cobre (2603), volumen</t>
  </si>
  <si>
    <t xml:space="preserve">Requisito 3.3: Datos sobre exportaciones </t>
  </si>
  <si>
    <t>Objetivo del Requisito 3.3</t>
  </si>
  <si>
    <t>Progreso en el cumplimiento del objetivo del requisito, que consiste en garantizar que el público comprenda los niveles de exportación de la(s) materia(s) prima(s) extractiva(s) y la valuación de las materias primas extractivas exportadas, como base para el abordaje de cuestiones relativas a la exportación en el sector extractivo.</t>
  </si>
  <si>
    <t>¿El Requisito 3.3 resulta aplicable al período en examen?</t>
  </si>
  <si>
    <t>Divulgación de volúmenes de exportación</t>
  </si>
  <si>
    <t>Divulgación de valores de exportación</t>
  </si>
  <si>
    <t>Requisito 4.1: Divulgación exhaustiva de impuestos e ingresos</t>
  </si>
  <si>
    <t>Objetivo del Requisito 4.1</t>
  </si>
  <si>
    <t>Progreso en el cumplimiento del objetivo del requisito, que consiste en garantizar que se divulguen exhaustivamente los pagos de las empresas y los ingresos gubernamentales correspondientes al petróleo, el gas y la minería, como base para que el público comprenda detalladamente cómo contribuyen las industrias extractivas a los ingresos del Gobierno.</t>
  </si>
  <si>
    <t>¿El Gobierno divulga íntegramente los ingresos del sector extractivo desglosados según el flujo de ingresos?</t>
  </si>
  <si>
    <t>¿Se encuentran disponibles públicamente las decisiones del GMP referidas al umbral de importancia relativa que se aplica a los flujos de ingresos?</t>
  </si>
  <si>
    <t>¿Se encuentran disponibles públicamente las decisiones del GMP referidas a los umbrales de importancia relativa que se aplican a las empresas?</t>
  </si>
  <si>
    <t>¿Se enumeran y describen públicamente los flujos de ingresos considerados de importancia relativa?</t>
  </si>
  <si>
    <t>¿Se han tenido en cuenta los flujos de ingresos enumerados en el Requisito 4.1.c? Si el GMP decidió excluir ciertos flujos de ingresos del alcance de las divulgaciones relativas al EITI, ¿se encuentran claramente documentados los motivos de su exclusión y sus valores?</t>
  </si>
  <si>
    <t>¿Ha identificado el GMP a las empresas que han realizado pagos de importancia relativa?</t>
  </si>
  <si>
    <t>¿Todas las empresas de importancia relativa han informado íntegramente la totalidad de sus pagos conforme a la definición de importancia relativa?</t>
  </si>
  <si>
    <t>¿Ha identificado el GMP a las entidades gubernamentales que han recibido ingresos de importancia relativa?</t>
  </si>
  <si>
    <t>¿Todas las entidades gubernamentales de importancia relativa han informado íntegramente la totalidad de lo recibido conforme a la definición de importancia relativa?</t>
  </si>
  <si>
    <t>¿El Gobierno ha informado íntegramente todos los ingresos, incluidos aquellos inferiores a los umbrales de importancia relativa? Nota: en el caso de ingresos vinculados a flujos inferiores al umbral de importancia relativa, esta información puede presentarse como una suma total, si se acompaña una explicación de cuáles son exactamente los flujos de ingresos incluidos en la suma total.</t>
  </si>
  <si>
    <t>Si las empresas o entidades gubernamentales que han pagado o recibido ingresos de importancia relativa no han presentado plantillas de divulgación, o no han divulgado íntegramente todos los pagos e ingresos, ¿las divulgaciones públicas han documentado estas cuestiones e incluido una evaluación del impacto en la exhaustividad del informe?</t>
  </si>
  <si>
    <t>Alcance de la conciliación</t>
  </si>
  <si>
    <t>¿Las empresas que han realizado pagos de importancia relativa al Gobierno han divulgado públicamente sus estados financieros auditados, o los principales elementos (es decir, el balance general, el estado de resultados, los flujos de efectivo) en el caso de no estar disponibles los estados financieros?</t>
  </si>
  <si>
    <r>
      <rPr>
        <i/>
        <sz val="11"/>
        <color theme="1"/>
        <rFont val="Franklin Gothic Book"/>
        <family val="2"/>
      </rPr>
      <t>1. Comience por el primer recuadro (</t>
    </r>
    <r>
      <rPr>
        <b/>
        <i/>
        <sz val="11"/>
        <color theme="1"/>
        <rFont val="Franklin Gothic Book"/>
        <family val="2"/>
      </rPr>
      <t>Lista de entidades gubernamentales informantes</t>
    </r>
    <r>
      <rPr>
        <i/>
        <sz val="11"/>
        <color theme="1"/>
        <rFont val="Franklin Gothic Book"/>
        <family val="2"/>
      </rPr>
      <t>), con el nombre de cada organismo gubernamental informante</t>
    </r>
  </si>
  <si>
    <r>
      <rPr>
        <i/>
        <sz val="11"/>
        <color theme="1"/>
        <rFont val="Franklin Gothic Book"/>
        <family val="2"/>
      </rPr>
      <t xml:space="preserve">3. Complete la </t>
    </r>
    <r>
      <rPr>
        <b/>
        <i/>
        <sz val="11"/>
        <color theme="1"/>
        <rFont val="Franklin Gothic Book"/>
        <family val="2"/>
      </rPr>
      <t xml:space="preserve">Lista de empresas informantes, </t>
    </r>
    <r>
      <rPr>
        <i/>
        <sz val="11"/>
        <color theme="1"/>
        <rFont val="Franklin Gothic Book"/>
        <family val="2"/>
      </rPr>
      <t>comenzando por la primera columna "Nombre completo de la empresa".</t>
    </r>
    <r>
      <rPr>
        <i/>
        <sz val="11"/>
        <color theme="1"/>
        <rFont val="Franklin Gothic Book"/>
        <family val="2"/>
      </rPr>
      <t xml:space="preserve"> </t>
    </r>
    <r>
      <rPr>
        <i/>
        <sz val="11"/>
        <color theme="1"/>
        <rFont val="Franklin Gothic Book"/>
        <family val="2"/>
      </rPr>
      <t>Ingrese la información conforme a lo indicado, llenando en cada fila cada una de las columnas antes de pasar a la siguiente.</t>
    </r>
  </si>
  <si>
    <r>
      <rPr>
        <i/>
        <sz val="11"/>
        <color theme="1"/>
        <rFont val="Franklin Gothic Book"/>
        <family val="2"/>
      </rPr>
      <t xml:space="preserve">4. Complete la </t>
    </r>
    <r>
      <rPr>
        <b/>
        <i/>
        <sz val="11"/>
        <color theme="1"/>
        <rFont val="Franklin Gothic Book"/>
        <family val="2"/>
      </rPr>
      <t xml:space="preserve">Lista de proyectos informantes, </t>
    </r>
    <r>
      <rPr>
        <i/>
        <sz val="11"/>
        <color theme="1"/>
        <rFont val="Franklin Gothic Book"/>
        <family val="2"/>
      </rPr>
      <t>comenzando por la primera columna "Nombre completo del proyecto"</t>
    </r>
  </si>
  <si>
    <t>Proporcione una lista de todas las entidades informantes, junto con la información pertinente</t>
  </si>
  <si>
    <t>Lista de entidades gubernamentales informantes</t>
  </si>
  <si>
    <t>Nombre completo del organismo</t>
  </si>
  <si>
    <t>Tipo de organismo</t>
  </si>
  <si>
    <t>Número identificatorio (si corresponde)</t>
  </si>
  <si>
    <t>¿Presentó plantillas de divulgación?</t>
  </si>
  <si>
    <t>¿Observó las garantías de calidad del GMP?</t>
  </si>
  <si>
    <t>Total informado</t>
  </si>
  <si>
    <t>Gobierno central</t>
  </si>
  <si>
    <t>Agregue nuevas filas según sea necesario, haciendo clic con el botón derecho en el número de fila ubicado a la izquierda y seleccionando "Insertar"</t>
  </si>
  <si>
    <t>Lista de empresas informantes</t>
  </si>
  <si>
    <t>Referencias identificatorias de la empresa</t>
  </si>
  <si>
    <t>Ejemplo: Número de identificación tributaria</t>
  </si>
  <si>
    <t>The Brønnøysund Register Centre</t>
  </si>
  <si>
    <t>Colocar enlace al registro u organismo, si se dispone de él</t>
  </si>
  <si>
    <t>Nombre completo de la empresa</t>
  </si>
  <si>
    <t>Tipo de empresa</t>
  </si>
  <si>
    <t>Número identificatorio de la empresa</t>
  </si>
  <si>
    <t>Sector</t>
  </si>
  <si>
    <t>Materias primas (separadas por comas)</t>
  </si>
  <si>
    <t xml:space="preserve">Cotización bursátil o sitio web de la empresa </t>
  </si>
  <si>
    <t>Estado financiero auditado (o balance general/flujos de efectivo/estado de resultados, si no se dispone de aquél)</t>
  </si>
  <si>
    <t>Informe de pagos a Gobiernos</t>
  </si>
  <si>
    <t>Petróleo y gas</t>
  </si>
  <si>
    <t>Minería</t>
  </si>
  <si>
    <t>Lista de proyectos informantes</t>
  </si>
  <si>
    <t>Nombre completo del proyecto</t>
  </si>
  <si>
    <t>Número(s) de referencia del acuerdo legal: contrato, licencia, arrendamiento, concesión, ...</t>
  </si>
  <si>
    <t>Empresas afiliadas, comenzando con la Titular de la explotación</t>
  </si>
  <si>
    <t>Materias primas (un producto/fila)</t>
  </si>
  <si>
    <t>Estado</t>
  </si>
  <si>
    <t>Producción (volumen)</t>
  </si>
  <si>
    <t>Unidad</t>
  </si>
  <si>
    <t>Producción (valor)</t>
  </si>
  <si>
    <t>Moneda</t>
  </si>
  <si>
    <t>Summary data template</t>
  </si>
  <si>
    <r>
      <rPr>
        <i/>
        <sz val="11"/>
        <color theme="1"/>
        <rFont val="Franklin Gothic Book"/>
        <family val="2"/>
      </rPr>
      <t xml:space="preserve">3. Elija el </t>
    </r>
    <r>
      <rPr>
        <b/>
        <i/>
        <sz val="11"/>
        <color rgb="FF000000"/>
        <rFont val="Franklin Gothic Book"/>
        <family val="2"/>
      </rPr>
      <t>Sector</t>
    </r>
    <r>
      <rPr>
        <i/>
        <sz val="11"/>
        <color rgb="FF000000"/>
        <rFont val="Franklin Gothic Book"/>
        <family val="2"/>
      </rPr>
      <t xml:space="preserve"> y la </t>
    </r>
    <r>
      <rPr>
        <b/>
        <i/>
        <sz val="11"/>
        <color rgb="FF000000"/>
        <rFont val="Franklin Gothic Book"/>
        <family val="2"/>
      </rPr>
      <t>Clasificación de las EFP</t>
    </r>
    <r>
      <rPr>
        <i/>
        <sz val="11"/>
        <color rgb="FF000000"/>
        <rFont val="Franklin Gothic Book"/>
        <family val="2"/>
      </rPr>
      <t xml:space="preserve"> a los que corresponden estos ingresos.</t>
    </r>
    <r>
      <rPr>
        <i/>
        <sz val="11"/>
        <color rgb="FF000000"/>
        <rFont val="Franklin Gothic Book"/>
        <family val="2"/>
      </rPr>
      <t xml:space="preserve"> </t>
    </r>
    <r>
      <rPr>
        <i/>
        <sz val="11"/>
        <color rgb="FF000000"/>
        <rFont val="Franklin Gothic Book"/>
        <family val="2"/>
      </rPr>
      <t xml:space="preserve">Utilice la información orientativa brindada en el </t>
    </r>
    <r>
      <rPr>
        <i/>
        <u/>
        <sz val="11"/>
        <color rgb="FF000000"/>
        <rFont val="Franklin Gothic Book"/>
        <family val="2"/>
      </rPr>
      <t>Marco de las EFP para el régimen informativo del EITI.</t>
    </r>
    <r>
      <rPr>
        <i/>
        <u/>
        <sz val="11"/>
        <color rgb="FF000000"/>
        <rFont val="Franklin Gothic Book"/>
        <family val="2"/>
      </rPr>
      <t xml:space="preserve"> </t>
    </r>
    <r>
      <rPr>
        <sz val="11"/>
        <color rgb="FF000000"/>
        <rFont val="Franklin Gothic Book"/>
        <family val="2"/>
      </rPr>
      <t>En caso de que no sea posible desglosar un determinado flujo de ingresos por sector, elija "Otro".</t>
    </r>
  </si>
  <si>
    <r>
      <rPr>
        <i/>
        <sz val="11"/>
        <color theme="1"/>
        <rFont val="Franklin Gothic Book"/>
        <family val="2"/>
      </rPr>
      <t>4.</t>
    </r>
    <r>
      <rPr>
        <i/>
        <sz val="11"/>
        <color theme="1"/>
        <rFont val="Franklin Gothic Book"/>
        <family val="2"/>
      </rPr>
      <t xml:space="preserve"> </t>
    </r>
    <r>
      <rPr>
        <i/>
        <sz val="11"/>
        <color theme="1"/>
        <rFont val="Franklin Gothic Book"/>
        <family val="2"/>
      </rPr>
      <t xml:space="preserve">En la columna </t>
    </r>
    <r>
      <rPr>
        <b/>
        <i/>
        <sz val="11"/>
        <color rgb="FF000000"/>
        <rFont val="Franklin Gothic Book"/>
        <family val="2"/>
      </rPr>
      <t>Valor del ingreso</t>
    </r>
    <r>
      <rPr>
        <i/>
        <sz val="11"/>
        <color rgb="FF000000"/>
        <rFont val="Franklin Gothic Book"/>
        <family val="2"/>
      </rPr>
      <t>, ingrese la cifra total de cada flujo de ingresos declarado por el Gobierno, incluidos los ingresos no conciliados.</t>
    </r>
  </si>
  <si>
    <t xml:space="preserve"> Recuerde: deben excluirse las sumas que los Gobiernos reciben de las empresas por cuenta de sus empleados (p. ej. los impuestos a las ganancias deducidos directamente del salario, los aportes de los empleados a la seguridad social, las retenciones fiscales), ya que no se consideran pagos de las empresas al Gobierno.</t>
  </si>
  <si>
    <t>5. En caso de haber pagos en el Informe EITI que no puedan atribuirse a las categorías de las EFP, enumérelos en el recuadro titulado "Información adicional" que aparece más abajo.</t>
  </si>
  <si>
    <t>Ingresos gubernamentales totales provenientes del sector extractivo (utilizando las EFP)</t>
  </si>
  <si>
    <t>Marco de las EFP para el régimen informativo del EITI</t>
  </si>
  <si>
    <r>
      <rPr>
        <i/>
        <u/>
        <sz val="11"/>
        <color theme="10"/>
        <rFont val="Franklin Gothic Book"/>
        <family val="2"/>
      </rPr>
      <t>Requisito EITI 5.1.b</t>
    </r>
    <r>
      <rPr>
        <i/>
        <sz val="11"/>
        <color rgb="FF000000"/>
        <rFont val="Franklin Gothic Book"/>
        <family val="2"/>
      </rPr>
      <t>:</t>
    </r>
    <r>
      <rPr>
        <i/>
        <sz val="11"/>
        <color rgb="FF000000"/>
        <rFont val="Franklin Gothic Book"/>
        <family val="2"/>
      </rPr>
      <t xml:space="preserve"> </t>
    </r>
    <r>
      <rPr>
        <i/>
        <sz val="11"/>
        <color rgb="FF000000"/>
        <rFont val="Franklin Gothic Book"/>
        <family val="2"/>
      </rPr>
      <t>Clasificación de los ingresos</t>
    </r>
  </si>
  <si>
    <t>GFS Level 1</t>
  </si>
  <si>
    <t>GFS Level 2</t>
  </si>
  <si>
    <t>GFS Level 3</t>
  </si>
  <si>
    <t>GFS Level 4</t>
  </si>
  <si>
    <t>Clasificación según EFP</t>
  </si>
  <si>
    <t>Denominación del flujo de ingresos</t>
  </si>
  <si>
    <t>Entidad gubernamental</t>
  </si>
  <si>
    <t>Valor del ingreso</t>
  </si>
  <si>
    <t>¿Qué son las EFP?</t>
  </si>
  <si>
    <t>Las EFP, o Estadísticas de Finanzas Públicas, constituyen un marco internacional para clasificar los flujos de ingresos de modo tal que puedan compararse entre países y períodos. Véase el ejemplo completo del marco incluido a continuación. El marco que se utiliza más abajo ha sido desarrollado por el FMI y el Secretariado Internacional EITI.
La letra E en los códigos de las EFP indica que estos códigos se utilizan únicamente para los ingresos provenientes de empresas extractivas. Los dígitos a la derecha están pensados específicamente para las empresas del sector extractivo.</t>
  </si>
  <si>
    <t>Regalías (1415E1)</t>
  </si>
  <si>
    <t>Tasas por licencias (114521E)</t>
  </si>
  <si>
    <r>
      <rPr>
        <i/>
        <u/>
        <sz val="11"/>
        <color rgb="FF000000"/>
        <rFont val="Franklin Gothic Book"/>
        <family val="2"/>
      </rPr>
      <t>Para obtener más orientación, ingrese a</t>
    </r>
    <r>
      <rPr>
        <u/>
        <sz val="11"/>
        <color theme="10"/>
        <rFont val="Franklin Gothic Book"/>
        <family val="2"/>
      </rPr>
      <t xml:space="preserve"> </t>
    </r>
    <r>
      <rPr>
        <b/>
        <u/>
        <sz val="11"/>
        <color theme="10"/>
        <rFont val="Franklin Gothic Book"/>
        <family val="2"/>
      </rPr>
      <t>https://eiti.org/es/documento/plantilla-datos-resumidos-eiti</t>
    </r>
  </si>
  <si>
    <r>
      <rPr>
        <i/>
        <u/>
        <sz val="11"/>
        <color rgb="FF000000"/>
        <rFont val="Franklin Gothic Book"/>
        <family val="2"/>
      </rPr>
      <t xml:space="preserve">o, </t>
    </r>
    <r>
      <rPr>
        <b/>
        <u/>
        <sz val="11"/>
        <color theme="10"/>
        <rFont val="Franklin Gothic Book"/>
        <family val="2"/>
      </rPr>
      <t>https://www.imf.org/external/np/sta/gfsm/</t>
    </r>
  </si>
  <si>
    <t>Otros impuestos pagaderos por empresas de recursos naturales (116E)</t>
  </si>
  <si>
    <t>Información adicional</t>
  </si>
  <si>
    <t>Toda información adicional que no reúna las condiciones para ser incluida en la tabla precedente, añádala a continuación como comentarios.</t>
  </si>
  <si>
    <t>Comentario 1</t>
  </si>
  <si>
    <t>Incluir comentarios aquí. Las retenciones fiscales y los impuestos deducidos directamente del salario no se pagan por cuenta de las empresas, por lo cual deberían excluirse</t>
  </si>
  <si>
    <t>Comentario 2</t>
  </si>
  <si>
    <t>Inserte filas adicionales según sea necesario. P. ej. la siguiente tabla comprende los ingresos excluidos</t>
  </si>
  <si>
    <t>Montos deducidos directamente del salario</t>
  </si>
  <si>
    <t>Autoridad de ingresos públicos</t>
  </si>
  <si>
    <t>Retención fiscal</t>
  </si>
  <si>
    <t>Total</t>
  </si>
  <si>
    <t>Comentario 3</t>
  </si>
  <si>
    <t>Incluir comentarios aquí.</t>
  </si>
  <si>
    <t>Comentario 4</t>
  </si>
  <si>
    <t>Comentario 5</t>
  </si>
  <si>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 si el flujo de pago (i) </t>
    </r>
    <r>
      <rPr>
        <b/>
        <i/>
        <sz val="11"/>
        <color theme="1"/>
        <rFont val="Franklin Gothic Book"/>
        <family val="2"/>
      </rPr>
      <t>se impone sobre proyectos</t>
    </r>
    <r>
      <rPr>
        <i/>
        <sz val="11"/>
        <color theme="1"/>
        <rFont val="Franklin Gothic Book"/>
        <family val="2"/>
      </rPr>
      <t xml:space="preserve"> y (ii) </t>
    </r>
    <r>
      <rPr>
        <b/>
        <i/>
        <sz val="11"/>
        <color theme="1"/>
        <rFont val="Franklin Gothic Book"/>
        <family val="2"/>
      </rPr>
      <t>se informa por proyecto</t>
    </r>
  </si>
  <si>
    <r>
      <rPr>
        <i/>
        <sz val="11"/>
        <color theme="1"/>
        <rFont val="Franklin Gothic Book"/>
        <family val="2"/>
      </rPr>
      <t>5.</t>
    </r>
    <r>
      <rPr>
        <i/>
        <sz val="11"/>
        <color theme="1"/>
        <rFont val="Franklin Gothic Book"/>
        <family val="2"/>
      </rPr>
      <t xml:space="preserve"> </t>
    </r>
    <r>
      <rPr>
        <i/>
        <sz val="11"/>
        <color theme="1"/>
        <rFont val="Franklin Gothic Book"/>
        <family val="2"/>
      </rPr>
      <t xml:space="preserve">Indique el </t>
    </r>
    <r>
      <rPr>
        <b/>
        <i/>
        <sz val="11"/>
        <color theme="1"/>
        <rFont val="Franklin Gothic Book"/>
        <family val="2"/>
      </rPr>
      <t>valor del ingreso</t>
    </r>
    <r>
      <rPr>
        <i/>
        <sz val="11"/>
        <color theme="1"/>
        <rFont val="Franklin Gothic Book"/>
        <family val="2"/>
      </rPr>
      <t xml:space="preserve"> </t>
    </r>
    <r>
      <rPr>
        <i/>
        <u/>
        <sz val="11"/>
        <color theme="1"/>
        <rFont val="Franklin Gothic Book"/>
        <family val="2"/>
      </rPr>
      <t xml:space="preserve">tal como lo ha </t>
    </r>
    <r>
      <rPr>
        <i/>
        <u/>
        <sz val="11"/>
        <color theme="1"/>
        <rFont val="Franklin Gothic Book"/>
        <family val="2"/>
      </rPr>
      <t>divulgado el Gobierno</t>
    </r>
    <r>
      <rPr>
        <i/>
        <sz val="11"/>
        <color theme="1"/>
        <rFont val="Franklin Gothic Book"/>
        <family val="2"/>
      </rPr>
      <t xml:space="preserve"> y todo </t>
    </r>
    <r>
      <rPr>
        <b/>
        <i/>
        <sz val="11"/>
        <color theme="1"/>
        <rFont val="Franklin Gothic Book"/>
        <family val="2"/>
      </rPr>
      <t>comentario</t>
    </r>
    <r>
      <rPr>
        <i/>
        <sz val="11"/>
        <color theme="1"/>
        <rFont val="Franklin Gothic Book"/>
        <family val="2"/>
      </rPr>
      <t xml:space="preserve"> que resulte aplicable</t>
    </r>
  </si>
  <si>
    <t>Ingresos del Gobierno por empresa y proyecto</t>
  </si>
  <si>
    <r>
      <rPr>
        <b/>
        <i/>
        <u/>
        <sz val="11"/>
        <color theme="10"/>
        <rFont val="Franklin Gothic Book"/>
        <family val="2"/>
      </rPr>
      <t>Requisito EITI 4.1.c</t>
    </r>
    <r>
      <rPr>
        <b/>
        <i/>
        <sz val="11"/>
        <color rgb="FF000000"/>
        <rFont val="Franklin Gothic Book"/>
        <family val="2"/>
      </rPr>
      <t>:</t>
    </r>
    <r>
      <rPr>
        <b/>
        <i/>
        <sz val="11"/>
        <color rgb="FF000000"/>
        <rFont val="Franklin Gothic Book"/>
        <family val="2"/>
      </rPr>
      <t xml:space="preserve"> </t>
    </r>
    <r>
      <rPr>
        <b/>
        <i/>
        <sz val="11"/>
        <color rgb="FF000000"/>
        <rFont val="Franklin Gothic Book"/>
        <family val="2"/>
      </rPr>
      <t xml:space="preserve">Pagos de empresas ;  </t>
    </r>
    <r>
      <rPr>
        <b/>
        <i/>
        <u/>
        <sz val="11"/>
        <color rgb="FF0076AF"/>
        <rFont val="Franklin Gothic Book"/>
        <family val="2"/>
      </rPr>
      <t>Requisito 4.7</t>
    </r>
    <r>
      <rPr>
        <b/>
        <i/>
        <sz val="11"/>
        <color rgb="FF000000"/>
        <rFont val="Franklin Gothic Book"/>
        <family val="2"/>
      </rPr>
      <t>:</t>
    </r>
    <r>
      <rPr>
        <b/>
        <i/>
        <sz val="11"/>
        <color rgb="FF000000"/>
        <rFont val="Franklin Gothic Book"/>
        <family val="2"/>
      </rPr>
      <t xml:space="preserve"> </t>
    </r>
    <r>
      <rPr>
        <b/>
        <i/>
        <sz val="11"/>
        <color rgb="FF000000"/>
        <rFont val="Franklin Gothic Book"/>
        <family val="2"/>
      </rPr>
      <t>Presentación de información a nivel de proyecto</t>
    </r>
  </si>
  <si>
    <t>Se impone sobre proyectos (S/N)</t>
  </si>
  <si>
    <t>Se informa por proyecto (S/N)</t>
  </si>
  <si>
    <t>Moneda de la información</t>
  </si>
  <si>
    <t>Pago realizado en especie (S/N)</t>
  </si>
  <si>
    <t>Volumen en especie (si corresponde)</t>
  </si>
  <si>
    <t>Unidad (si corresponde)</t>
  </si>
  <si>
    <t>Comentarios</t>
  </si>
  <si>
    <t>¿La empresa ha presentado las garantías de calidad requeridas para sus divulgaciones?</t>
  </si>
  <si>
    <t>Sí/No</t>
  </si>
  <si>
    <t>Requisito 4.2: Ingresos en especie</t>
  </si>
  <si>
    <t>Objetivo del Requisito 4.2</t>
  </si>
  <si>
    <t>Progreso en el cumplimiento del objetivo del requisito, que consiste en garantizar la transparencia en la venta de los ingresos en especie de minerales, petróleo y gas, con el fin de posibilitar que el público pueda evaluar si los valores de las ventas corresponden a los valores de mercado y garantizar la rastreabilidad del dinero producido por la venta de dichas materias primas destinado al tesoro nacional.</t>
  </si>
  <si>
    <t>¿El Requisito 4.2 resulta aplicable al período en examen?</t>
  </si>
  <si>
    <t>¿El dinero producido por las ventas de ingresos en especie del Estado en el período en examen fue considerado de importancia relativa por el GMP?</t>
  </si>
  <si>
    <t>¿El Gobierno divulga datos sobre los ingresos en especie y las ventas de la porción de la producción que corresponde al Estado?</t>
  </si>
  <si>
    <t>En caso afirmativo, ¿cuál fue el volumen recibido?</t>
  </si>
  <si>
    <t>En caso afirmativo, ¿qué se vendió?</t>
  </si>
  <si>
    <t>En caso afirmativo, ¿las divulgaciones incluyen los pagos relacionados con acuerdos de permuta financiera y préstamos respaldados por recursos, en los casos en que corresponde?</t>
  </si>
  <si>
    <t>En caso afirmativo, ¿las divulgaciones públicas incluyen información como, por ejemplo, el tipo de producto, precio, mercado y volumen de venta, propiedad del producto vendido y naturaleza del contrato?</t>
  </si>
  <si>
    <t>En caso afirmativo, ¿las divulgaciones públicas incluyen una descripción del proceso de selección de las empresas adquirentes, los criterios técnicos y financieros utilizados para realizar dicha elección, la lista de empresas adquirentes seleccionadas, las eventuales desviaciones materiales del marco legal y regulatorio pertinente que rige la selección de las empresas adquirentes, y los acuerdos de venta asociados?</t>
  </si>
  <si>
    <t>En caso afirmativo, ¿las empresas que han adquirido petróleo, gas y minerales del Estado, incluidas las empresas de titularidad estatal (o terceros designados) divulgaron los volúmenes recibidos del Estado o la empresa de titularidad estatal y los pagos efectuados por la compra de petróleo, gas y minerales sólidos?</t>
  </si>
  <si>
    <t>En caso afirmativo, ¿el GMP tuvo en cuenta la fiabilidad de los datos sobre ingresos en especie y los esfuerzos adicionales realizados para abordar toda laguna, incongruencia e irregularidad en la información divulgada de conformidad con el Requisito 4.9?</t>
  </si>
  <si>
    <t>En caso afirmativo, ¿cuál fue el valor total de los ingresos transferidos al Estado por la venta de petróleo, gas y minerales?</t>
  </si>
  <si>
    <t>Requisito 4.3: Acuerdos de provisión de infraestructura y permuta</t>
  </si>
  <si>
    <t>Objetivo del Requisito 4.3</t>
  </si>
  <si>
    <t>Progreso en el cumplimiento del objetivo del requisito, que consiste en garantizar que el público comprenda los acuerdos de provisión de infraestructura y permuta, que representan una porción significativa de los beneficios gubernamentales derivados de un proyecto extractivo, proporcional a otros pagos de empresas e ingresos gubernamentales en efectivo correspondientes al petróleo, el gas y la minería, como base para poder establecer comparaciones con los acuerdos tradicionales.</t>
  </si>
  <si>
    <t>¿El Requisito 4.3 resulta aplicable al período en examen?</t>
  </si>
  <si>
    <t>¿El Gobierno divulga información sobre los acuerdos de infraestructura y permuta?</t>
  </si>
  <si>
    <t>En caso afirmativo, ¿las divulgaciones públicas ofrecen una explicación de los términos fundamentales de los acuerdos?</t>
  </si>
  <si>
    <t>En caso afirmativo, ¿las divulgaciones públicas ofrecen una explicación de los recursos comprometidos por el Estado en virtud de estos acuerdos?</t>
  </si>
  <si>
    <t>En caso afirmativo, ¿cuál fue el valor total de los recursos comprometidos por el Estado en virtud de estos acuerdos?</t>
  </si>
  <si>
    <t>En caso afirmativo, ¿las divulgaciones públicas ofrecen una explicación del valor del flujo de beneficios de compensación (p. ej. obras de infraestructura) en virtud de estos acuerdos?</t>
  </si>
  <si>
    <t>En caso afirmativo, ¿cuál fue el valor total del flujo de beneficios de compensación (p. ej. obras de infraestructura) en virtud de estos acuerdos?</t>
  </si>
  <si>
    <t>En caso afirmativo, ¿las divulgaciones públicas ofrecen una explicación de la importancia relativa de estos acuerdos con respecto a los contratos tradicionales?</t>
  </si>
  <si>
    <t>¿Ha adoptado el GMP un procedimiento para abordar la calidad y garantía de los datos correspondientes a la información precedente, de conformidad con el Requisito 4.9?</t>
  </si>
  <si>
    <t>Requisito 4.4: Ingresos por transporte</t>
  </si>
  <si>
    <t>Objetivo del Requisito 4.4</t>
  </si>
  <si>
    <t>Progreso en el cumplimiento del objetivo del requisito, que consiste en garantizar la transparencia de los ingresos del Gobierno y las empresas de titularidad estatal provenientes del traslado de petróleo, gas y minerales, como base para promover una mayor rendición de cuentas en los acuerdos de transporte de materias primas extractivas que involucran al Estado o a empresas de titularidad estatal.</t>
  </si>
  <si>
    <t>¿El Requisito 4.4 resulta aplicable al período en examen?</t>
  </si>
  <si>
    <t>¿El Gobierno divulga información sobre los ingresos por transporte?</t>
  </si>
  <si>
    <t>En caso afirmativo, ¿se han divulgado íntegramente estos flujos de ingresos, con niveles de desglose proporcionales a los de otros pagos y flujos de ingresos (4.7), prestando adecuada atención a la calidad de los datos (4.9)?</t>
  </si>
  <si>
    <t>En caso afirmativo, ¿cuál fue el valor total de los ingresos recibidos por el transporte de materias primas?</t>
  </si>
  <si>
    <t>En caso afirmativo, ¿ha abarcado la implementación del EITI otras divulgaciones adicionales de conformidad con el Requisito 4.4.i-v?</t>
  </si>
  <si>
    <t>En caso negativo, ¿ha documentado y explicado el GMP los obstáculos para suministrar esta información y los eventuales planes del Gobierno para superarlos?</t>
  </si>
  <si>
    <t>Requisito 4.5: Transacciones entre empresas de titularidad estatal y entidades gubernamentales</t>
  </si>
  <si>
    <t>Objetivo del Requisito 4.5</t>
  </si>
  <si>
    <t>Progreso en el cumplimiento del objetivo del requisito, que consiste en garantizar la rastreabilidad de los pagos y transferencias que involucran a las empresas de titularidad estatal, y fortalecer la comprensión del público en cuanto a si los ingresos devengados a favor del Estado le son efectivamente transferidos, y el nivel de apoyo financiero estatal que reciben las empresas de titularidad estatal.</t>
  </si>
  <si>
    <t>¿El Requisito 4.5 resulta aplicable al período en examen?</t>
  </si>
  <si>
    <t>¿El Gobierno divulga información sobre las transacciones de las empresas de titularidad estatal?</t>
  </si>
  <si>
    <t>En caso afirmativo, ¿el GMP considera de importancia relativa los pagos de las compañías a las empresas de titularidad estatal?</t>
  </si>
  <si>
    <t>En caso afirmativo, ¿cuál fue el valor total de los ingresos que las empresas de titularidad estatal recibieron de las compañías?</t>
  </si>
  <si>
    <t>En caso afirmativo, ¿el GMP considera de importancia relativa las transferencias del Gobierno a las empresas de titularidad estatal?</t>
  </si>
  <si>
    <t>En caso afirmativo, ¿cuál fue el valor total de los ingresos que las empresas de titularidad estatal recibieron del Gobierno?</t>
  </si>
  <si>
    <t>En caso afirmativo, ¿el GMP considera de importancia relativa las transferencias de las empresas de titularidad estatal al Gobierno?</t>
  </si>
  <si>
    <t>En caso afirmativo, ¿cuál fue el valor total de los ingresos que el Gobierno recibió de las empresas de titularidad estatal?</t>
  </si>
  <si>
    <t>En caso afirmativo, ¿ha demostrado el GMP que las divulgaciones precedentes son exhaustivas y confiables?</t>
  </si>
  <si>
    <t>Requisito 4.6: Pagos subnacionales directos</t>
  </si>
  <si>
    <t>Objetivo del Requisito 4.6</t>
  </si>
  <si>
    <t>Progreso en el cumplimiento del objetivo del requisito, que consiste en posibilitar que las partes interesadas comprendan los beneficios que se devengan a favor de los gobiernos locales al propiciar la transparencia en los pagos directos de las empresas a las entidades subnacionales, y  fortalecer la supervisión del público sobre el modo en que los gobiernos subnacionales gestionan sus ingresos de origen extractivo generados en el ámbito interno.</t>
  </si>
  <si>
    <t>¿El Requisito 4.6 resulta aplicable al período en examen?</t>
  </si>
  <si>
    <t>¿El Gobierno divulga información sobre los pagos directos subnacionales?</t>
  </si>
  <si>
    <t>En caso afirmativo, ¿cuál fue el valor total de los ingresos subnacionales recibidos?</t>
  </si>
  <si>
    <t>En caso afirmativo, ¿todas las empresas divulgan públicamente sus pagos directos subnacionales de importancia relativa?</t>
  </si>
  <si>
    <t>En caso afirmativo, ¿todas las unidades gubernamentales locales divulgan públicamente los ingresos de importancia relativa recaudados por los pagos directos subnacionales de las empresas?</t>
  </si>
  <si>
    <t xml:space="preserve">En caso afirmativo, ¿ha adoptado el GMP un procedimiento para abordar la calidad y garantía de los datos correspondientes a los pagos subnacionales, de conformidad con el Requisito 4.9? </t>
  </si>
  <si>
    <t>Requisito 4.7: Nivel de desglose</t>
  </si>
  <si>
    <t>Objetivo del Requisito 4.7</t>
  </si>
  <si>
    <t>Progreso en el cumplimiento del objetivo del requisito, que consiste en garantizar que las divulgaciones públicas de los pagos de las empresas y los ingresos gubernamentales correspondientes al petróleo, el gas y la minería se desglosen de forma tal que el público pueda evaluar el grado en que el Gobierno es capaz de controlar los ingresos que percibe conforme a lo definido en su marco legal y fiscal, y que el Gobierno reciba lo que le corresponde por cada proyecto extractivo individual.</t>
  </si>
  <si>
    <t>¿Las divulgaciones públicas de los datos financieros (referentes a pagos de empresas e ingresos gubernamentales de importancia relativa) se encuentran desglosadas individualmente por cada empresa, entidad gubernamental y flujo de ingresos?</t>
  </si>
  <si>
    <t>¿Ha documentado el GMP qué tipos de acuerdos legales constituyen un proyecto, de conformidad con la definición del Requisito 4.7?</t>
  </si>
  <si>
    <t>¿Ha documentado el GMP qué acuerdos legales están significativamente interrelacionados o son de naturaleza omnicomprensiva?</t>
  </si>
  <si>
    <t>¿Ha documentado el GMP qué flujos de ingresos se exigen o imponen a nivel de acuerdos legales, y no a nivel de empresa?</t>
  </si>
  <si>
    <t>¿Se ha asegurado el GMP de que los datos sobre ingresos pertinentes se desglosen individualmente por cada proyecto?</t>
  </si>
  <si>
    <t>¿Qué porcentaje de los ingresos provenientes de pagos impuestos por proyecto se han informado por proyecto?</t>
  </si>
  <si>
    <t>Requisito 4.8: Puntualidad de los datos</t>
  </si>
  <si>
    <t>Objetivo del Requisito 4.8</t>
  </si>
  <si>
    <t>Progreso en el cumplimiento del objetivo del requisito, que consiste en garantizar que las divulgaciones públicas de los pagos de las empresas y los ingresos gubernamentales correspondientes al petróleo, el gas y la minería sean lo suficientemente puntuales para tener relevancia a los fines de influir en el debate público y la creación de políticas.</t>
  </si>
  <si>
    <t>Puntualidad de los datos (cantidad de años entre el cierre del ejercicio fiscal y la publicación)</t>
  </si>
  <si>
    <t>¿El GMP aprobó el período de presentación de información?</t>
  </si>
  <si>
    <t>¿Existen planes por parte del GMP para mejorar la puntualidad de las divulgaciones de los datos concernientes al EITI?</t>
  </si>
  <si>
    <t>Requisito 4.9: Calidad de los datos</t>
  </si>
  <si>
    <t>Objetivo del Requisito 4.9</t>
  </si>
  <si>
    <t>Progreso en el cumplimiento del objetivo del requisito, que consiste en asegurar que se hayan adoptado medidas adecuadas para garantizar la fiabilidad de las divulgaciones de los pagos de las empresas y los ingresos gubernamentales correspondientes al petróleo, el gas y la minería. El propósito es que el EITI contribuya a fortalecer los sistemas y prácticas rutinarios de auditoría y aseguramiento, y garantizar que las partes interesadas puedan confiar en la fiabilidad de los datos financieros sobre pagos e ingresos.</t>
  </si>
  <si>
    <t>¿El Gobierno divulga periódicamente los datos financieros del Requisito 4.1 (divulgación integral de los flujos de ingresos correspondientes tanto al Gobierno como a las empresas) del Estándar EITI?</t>
  </si>
  <si>
    <t>¿Los datos están sujetos a auditorías independientes y creíbles en las que se aplican estándares internacionales?</t>
  </si>
  <si>
    <t>¿Los organismos gubernamentales están sujetos a auditorías independientes y creíbles?</t>
  </si>
  <si>
    <t>Base de datos de auditorías del Gobierno</t>
  </si>
  <si>
    <t>¿Las empresas están sujetas a auditorías independientes y creíbles?</t>
  </si>
  <si>
    <t>Base de datos de auditorías de las empresas</t>
  </si>
  <si>
    <t>¿Ha aplicado el GMP un procedimiento para las divulgaciones conforme a los procedimientos estándar avalados por el Consejo EITI?</t>
  </si>
  <si>
    <t>En caso afirmativo, ¿ha adoptado el GMP plantillas de divulgación?</t>
  </si>
  <si>
    <t>En caso afirmativo, ¿ha realizado el GMP un examen de los procedimientos de auditoría y aseguramiento de las empresas y entidades gubernamentales que participan en el régimen informativo del EITI?</t>
  </si>
  <si>
    <t>En caso afirmativo, ¿ha determinado el GMP las garantías que deben otorgar las empresas y entidades gubernamentales participantes a fin de garantizar la credibilidad de los datos, incluidos los tipos de garantías a otorgar, las opciones consideradas y los motivos por los cuales se establecieron esas garantías?</t>
  </si>
  <si>
    <t>En caso afirmativo, ¿ha adoptado el GMP disposiciones adecuadas para salvaguardar la información confidencial?</t>
  </si>
  <si>
    <t xml:space="preserve">En caso afirmativo, ¿se han publicado los nombres de las empresas que no ofrecieron las garantías de calidad requeridas para sus divulgaciones relativas al EITI, incluida la importancia relativa de los pagos de cada empresa al Gobierno? </t>
  </si>
  <si>
    <t>En caso afirmativo, ¿se ofrece un resumen de las principales conclusiones de la evaluación de la exhaustividad y fiabilidad de los datos divulgados por las empresas y entidades gubernamentales que son de dominio público?</t>
  </si>
  <si>
    <t>En caso afirmativo, ¿se ha indicado claramente la fuente de la información no financiera (de carácter contextual)?</t>
  </si>
  <si>
    <t>¿El Consejo EITI ha aprobado la posibilidad de que el GMP se desvíe de los procedimientos estándar del Requisito 4.9.b (a partir de una solicitud para desviarse de los procedimientos estándar y la decisión aprobatoria del Consejo)?</t>
  </si>
  <si>
    <t>En caso afirmativo, ¿existe documentación pública que indique que los motivos para desviarse de los procedimientos estándar siguen siendo aplicables?</t>
  </si>
  <si>
    <t>En caso afirmativo, ¿se divulgan públicamente los datos requeridos por el Estándar EITI con el nivel de detalle exigido?</t>
  </si>
  <si>
    <t>En caso afirmativo, ¿las divulgaciones públicas de datos financieros están sujetas a auditorías independientes y fiables en las que se aplican estándares internacionales?</t>
  </si>
  <si>
    <t>En caso afirmativo, ¿se conservan suficientes datos históricos?</t>
  </si>
  <si>
    <t>Requisito 5.1: Distribución de ingresos</t>
  </si>
  <si>
    <t>Objetivo del Requisito 5.1</t>
  </si>
  <si>
    <t>Progreso en el cumplimiento del objetivo del requisito, que consiste en asegurar la rastreabilidad de los ingresos de origen extractivo destinados al presupuesto nacional y garantizar el mismo nivel de transparencia y rendición de cuentas para los ingresos de origen extractivo que no se registran en el presupuesto nacional.</t>
  </si>
  <si>
    <t>¿El Gobierno aclara públicamente si todos los ingresos procedentes del sector extractivo se registran en el presupuesto nacional (es decir, si ingresan a la cuenta única del tesoro / cuenta consolidada del Gobierno)?</t>
  </si>
  <si>
    <t>¿El Gobierno divulga públicamente los tipos de ingresos específicos que no se registran en el presupuesto?</t>
  </si>
  <si>
    <t>¿El Gobierno divulga públicamente el valor de los ingresos que no se registran en el presupuesto?</t>
  </si>
  <si>
    <t>¿Se ofrece una explicación pública de la asignación de ingresos a entidades no incluidas en el presupuesto (p. ej. fondos de desarrollo o fondos soberanos de inversión)?</t>
  </si>
  <si>
    <t>¿Son de acceso público los informes financieros que explican la asignación de ingresos a entidades no incluidas en el presupuesto (p. ej. fondos de desarrollo o fondos soberanos de inversión)?</t>
  </si>
  <si>
    <t>¿Se ofrece una explicación pública de la asignación de los ingresos de origen extractivo recaudados por una entidad gubernamental, o en nombre del Gobierno (p. ej. por una empresa de titularidad estatal), que son conservados por dicha entidad y no se registran en el presupuesto nacional o subnacional?</t>
  </si>
  <si>
    <t>¿Son de acceso público los informes financieros que explican la asignación de los ingresos de origen extractivo recaudados por una entidad gubernamental, o en nombre del Gobierno (p. ej. por una empresa de titularidad estatal), que son conservados por dicha entidad y no se registran en el presupuesto nacional o subnacional?</t>
  </si>
  <si>
    <t>¿Se hace referencia a sistemas nacionales de clasificación de ingresos o estándares de datos internacionales que son de dominio público?</t>
  </si>
  <si>
    <t>Requisito 5.2: Transferencias subnacionales</t>
  </si>
  <si>
    <t>Objetivo del Requisito 5.2</t>
  </si>
  <si>
    <t xml:space="preserve">Progreso en el cumplimiento del objetivo del requisito, que consiste en hacer que las partes interesadas del orden local puedan evaluar si la transferencia y la gestión de las transferencias subnacionales de los ingresos de origen extractivo se realizan de forma acorde a los derechos establecidos por ley. </t>
  </si>
  <si>
    <t>¿El Requisito 5.2 resulta aplicable al período en examen?</t>
  </si>
  <si>
    <t>¿El Gobierno divulga información sobre las transferencias subnacionales?</t>
  </si>
  <si>
    <t xml:space="preserve">En caso afirmativo, ¿se divulga públicamente la fórmula de distribución de ingresos establecida por ley? </t>
  </si>
  <si>
    <t>En caso afirmativo, ¿se divulga información públicamente acerca de cuánto debería haber transferido el Gobierno, según la fórmula de distribución de ingresos, a cada uno de los gobiernos locales correspondientes?</t>
  </si>
  <si>
    <t>En caso afirmativo, ¿se divulga información públicamente acerca de cuánto transfirió realmente el Gobierno en la práctica a cada uno de los gobiernos locales correspondientes?</t>
  </si>
  <si>
    <t>¿Ha adoptado el GMP un procedimiento para abordar la calidad y garantía de los datos correspondientes a la información sobre dichas transferencias, de conformidad con el Requisito 4.9?</t>
  </si>
  <si>
    <t>¿Ha presentado el GMP información acerca de cómo se administran los ingresos de origen extractivo preasignados a inversiones o programas específicos del orden subnacional, y de los desembolsos efectivamente realizados?</t>
  </si>
  <si>
    <t>¿Ha ofrecido el GMP recomendaciones para mejorar el mecanismo de distribución de ingresos, garantizar la rastreabilidad de las porciones de ingresos de origen extractivo del orden local, fortalecer la gestión de los ingresos de origen extractivo a nivel local, y mejorar la accesibilidad y puntualidad de dicha información?</t>
  </si>
  <si>
    <t>Requisito 5.3: Información adicional sobre la gestión de los ingresos y los gastos</t>
  </si>
  <si>
    <t>Objetivo del Requisito 5.3</t>
  </si>
  <si>
    <t>Progreso en el cumplimiento del objetivo del requisito, que consiste en fortalecer la supervisión del público sobre la gestión de los ingresos de origen extractivo, el uso de los ingresos de origen extractivo para financiar gastos públicos específicos y los supuestos que subyacen al proceso presupuestario.</t>
  </si>
  <si>
    <t>¿El Gobierno divulga si hay ingresos del sector extractivo que estén preasignados (es decir, destinados a usos, programas o zonas geográficas específicos)? (agregar filas en caso de haber varios)</t>
  </si>
  <si>
    <t xml:space="preserve">¿El Gobierno divulga una descripción de los procesos presupuestarios y de auditoría del país? </t>
  </si>
  <si>
    <t>¿El Gobierno divulga información de acceso público sobre los presupuestos y gastos? (agregar filas en caso de haber varios)</t>
  </si>
  <si>
    <t>Requisito 6.3: Contribución del sector extractivo a la economía</t>
  </si>
  <si>
    <t>Objetivo del Requisito 6.3</t>
  </si>
  <si>
    <t>Progreso en el cumplimiento del objetivo del requisito, que consiste en garantizar que el público comprenda la contribución de las industrias extractivas a la economía nacional y el nivel en que la economía depende de los recursos naturales.</t>
  </si>
  <si>
    <t>¿El Gobierno divulga información sobre la contribución de las industrias extractivas a la economía?</t>
  </si>
  <si>
    <r>
      <rPr>
        <i/>
        <sz val="11"/>
        <color theme="1"/>
        <rFont val="Franklin Gothic Book"/>
        <family val="2"/>
      </rPr>
      <t>Producto Interno Bruto -</t>
    </r>
    <r>
      <rPr>
        <i/>
        <u/>
        <sz val="11"/>
        <color rgb="FF00B0F0"/>
        <rFont val="Franklin Gothic Book"/>
        <family val="2"/>
      </rPr>
      <t xml:space="preserve"> </t>
    </r>
    <r>
      <rPr>
        <i/>
        <u/>
        <sz val="11"/>
        <color rgb="FF0070C0"/>
        <rFont val="Franklin Gothic Book"/>
        <family val="2"/>
      </rPr>
      <t>SCN 2008</t>
    </r>
    <r>
      <rPr>
        <i/>
        <sz val="11"/>
        <color rgb="FF0070C0"/>
        <rFont val="Franklin Gothic Book"/>
        <family val="2"/>
      </rPr>
      <t xml:space="preserve"> C</t>
    </r>
    <r>
      <rPr>
        <i/>
        <sz val="11"/>
        <color rgb="FF000000"/>
        <rFont val="Franklin Gothic Book"/>
        <family val="2"/>
      </rPr>
      <t>. Explotación de minas y canteras, incluidos el gas y el petróleo</t>
    </r>
  </si>
  <si>
    <t>Producto Interno Bruto - MAPE y sector informal</t>
  </si>
  <si>
    <t>Producto Interno Bruto - todos los sectores</t>
  </si>
  <si>
    <t>Ingresos gubernamentales - industrias extractivas</t>
  </si>
  <si>
    <t>Ingresos gubernamentales - todos los sectores</t>
  </si>
  <si>
    <t>Exportaciones - todos los sectores</t>
  </si>
  <si>
    <t>Nivel de empleo - sector extractivo - hombres</t>
  </si>
  <si>
    <t>Nivel de empleo - sector extractivo - mujeres</t>
  </si>
  <si>
    <t>Nivel de empleo - sector extractivo</t>
  </si>
  <si>
    <t>Nivel de empleo - todos los sectores</t>
  </si>
  <si>
    <t>Inversiones - sector extractivo</t>
  </si>
  <si>
    <t>Inversiones - todos los sectores</t>
  </si>
  <si>
    <t>¿El Gobierno divulga información sobre la ubicación de las grandes actividades extractivas del país?</t>
  </si>
  <si>
    <t>Requisito 6.4: Impacto ambiental</t>
  </si>
  <si>
    <t>Objetivo del Requisito 6.4</t>
  </si>
  <si>
    <t>Progreso en el cumplimiento del objetivo del requisito, que consiste en ofrecer una base para que las partes interesadas evalúen la idoneidad del marco regulatorio y los esfuerzos de seguimiento para gestionar el impacto ambiental del sector extractivo, y en evaluar el cumplimiento de las obligaciones ambientales por parte de las empresas extractivas.</t>
  </si>
  <si>
    <t>¿El Requisito 6.4 resulta aplicable al período en examen?</t>
  </si>
  <si>
    <t>las normas legales y administrativas pertinentes en materia de gestión ambiental?</t>
  </si>
  <si>
    <t>las bases de datos que contienen evaluaciones de impacto ambiental, los sistemas de certificación o documentación similar concernientes a la gestión ambiental?</t>
  </si>
  <si>
    <t>otra información pertinente en materia de administración y procedimientos de seguimiento ambiental?</t>
  </si>
  <si>
    <r>
      <rPr>
        <b/>
        <sz val="11"/>
        <color rgb="FF000000"/>
        <rFont val="Franklin Gothic Book"/>
        <family val="2"/>
      </rPr>
      <t xml:space="preserve">#4.1 (Entidades informantes) </t>
    </r>
    <r>
      <rPr>
        <sz val="11"/>
        <color rgb="FF000000"/>
        <rFont val="Franklin Gothic Book"/>
        <family val="2"/>
      </rPr>
      <t xml:space="preserve">se ocupa de las listas de entidades informantes (organismos gubernamentales, empresas y proyectos) e información asociada. </t>
    </r>
  </si>
  <si>
    <r>
      <rPr>
        <b/>
        <sz val="11"/>
        <color rgb="FF000000"/>
        <rFont val="Franklin Gothic Book"/>
        <family val="2"/>
      </rPr>
      <t xml:space="preserve">#4.1 (Ingresos del Gobierno) </t>
    </r>
    <r>
      <rPr>
        <sz val="11"/>
        <color rgb="FF000000"/>
        <rFont val="Franklin Gothic Book"/>
        <family val="2"/>
      </rPr>
      <t>contiene datos exhaustivos sobre los ingresos del Gobierno, desglosados según el flujo de ingresos, conforme a la clasificación del MEFP.</t>
    </r>
  </si>
  <si>
    <r>
      <rPr>
        <b/>
        <sz val="11"/>
        <color rgb="FF000000"/>
        <rFont val="Franklin Gothic Book"/>
        <family val="2"/>
      </rPr>
      <t xml:space="preserve">#4.1 (Datos de las empresas) </t>
    </r>
    <r>
      <rPr>
        <sz val="11"/>
        <color rgb="FF000000"/>
        <rFont val="Franklin Gothic Book"/>
        <family val="2"/>
      </rPr>
      <t xml:space="preserve">contiene datos a nivel de empresa y de proyecto, desglosados por flujo de ingresos. </t>
    </r>
  </si>
  <si>
    <r>
      <rPr>
        <i/>
        <sz val="11"/>
        <color theme="1"/>
        <rFont val="Franklin Gothic Book"/>
        <family val="2"/>
      </rPr>
      <t xml:space="preserve">2. Ingrese el nombre de la </t>
    </r>
    <r>
      <rPr>
        <b/>
        <i/>
        <sz val="11"/>
        <color rgb="FF000000"/>
        <rFont val="Franklin Gothic Book"/>
        <family val="2"/>
      </rPr>
      <t>entidad gubernamental receptora.</t>
    </r>
  </si>
  <si>
    <r>
      <t xml:space="preserve">4. Ingrese la información del proyecto: </t>
    </r>
    <r>
      <rPr>
        <b/>
        <i/>
        <sz val="11"/>
        <color theme="1"/>
        <rFont val="Franklin Gothic Book"/>
        <family val="2"/>
      </rPr>
      <t>nombre del proyecto</t>
    </r>
    <r>
      <rPr>
        <i/>
        <sz val="11"/>
        <color theme="1"/>
        <rFont val="Franklin Gothic Book"/>
        <family val="2"/>
      </rPr>
      <t xml:space="preserve"> y </t>
    </r>
    <r>
      <rPr>
        <b/>
        <i/>
        <sz val="11"/>
        <color theme="1"/>
        <rFont val="Franklin Gothic Book"/>
        <family val="2"/>
      </rPr>
      <t>moneda de la información presentada</t>
    </r>
  </si>
  <si>
    <r>
      <t>1. Ingrese el nombre de la</t>
    </r>
    <r>
      <rPr>
        <b/>
        <i/>
        <sz val="11"/>
        <color theme="1"/>
        <rFont val="Franklin Gothic Book"/>
        <family val="2"/>
      </rPr>
      <t xml:space="preserve"> empresa.</t>
    </r>
  </si>
  <si>
    <r>
      <t xml:space="preserve">2. Ingrese la </t>
    </r>
    <r>
      <rPr>
        <b/>
        <i/>
        <sz val="11"/>
        <color theme="1"/>
        <rFont val="Franklin Gothic Book"/>
        <family val="2"/>
      </rPr>
      <t>entidad gubernamental recaudadora</t>
    </r>
    <r>
      <rPr>
        <i/>
        <sz val="11"/>
        <color theme="1"/>
        <rFont val="Franklin Gothic Book"/>
        <family val="2"/>
      </rPr>
      <t xml:space="preserve"> y </t>
    </r>
    <r>
      <rPr>
        <b/>
        <i/>
        <sz val="11"/>
        <color theme="1"/>
        <rFont val="Franklin Gothic Book"/>
        <family val="2"/>
      </rPr>
      <t>la denominación del pago</t>
    </r>
  </si>
  <si>
    <t>2. Complete todo el libro.</t>
  </si>
  <si>
    <t xml:space="preserve">4. La plantilla se utilizará como base para la Validación del país. Recibirá el archivo de vuelta con preguntas y comentarios, que se abordarán como parte del proceso de Validación. </t>
  </si>
  <si>
    <t>Fichas de requisitos secundarios</t>
  </si>
  <si>
    <t>Versión 1.1 vigente al día 1 de enero de 2021</t>
  </si>
  <si>
    <t>Completar esta plantilla de recolección de datos de transparencia ayudará al GMP a prepararse para la Validación y es un requisito del procedimiento de Validación 2021.</t>
  </si>
  <si>
    <t>3. Esta Hoja de Transparencia debe enviarse al Secretariado Internacional del EITI antes del comienzo de la Validación, junto con las plantillas de recolección de datos relacionadas con la "Participación de las partes interesadas" y los "Resultados e impacto". Envíela a su responsable de país en el Secretariado Internacional.</t>
  </si>
  <si>
    <t>1. Utilice un libro de Excel por cada año fiscal comprendido. En caso de presentar información relativa tanto a gas y petróleo como a minería, pueden incluirse ambos sectores en un mismo libro.</t>
  </si>
  <si>
    <r>
      <rPr>
        <b/>
        <sz val="11"/>
        <color theme="1"/>
        <rFont val="Franklin Gothic Book"/>
        <family val="2"/>
      </rPr>
      <t xml:space="preserve">La presente plantilla debería </t>
    </r>
    <r>
      <rPr>
        <b/>
        <u/>
        <sz val="11"/>
        <color rgb="FF000000"/>
        <rFont val="Franklin Gothic Book"/>
        <family val="2"/>
      </rPr>
      <t>completarse íntegramente y publicarse</t>
    </r>
    <r>
      <rPr>
        <b/>
        <sz val="11"/>
        <color rgb="FF000000"/>
        <rFont val="Franklin Gothic Book"/>
        <family val="2"/>
      </rPr>
      <t xml:space="preserve"> por cada año fiscal comprendido en el Informe EITI.</t>
    </r>
  </si>
  <si>
    <t>El Secretariado Internacional puede proporcionarle asesoramiento y apoyo si lo solicita. Si tiene alguna pregunta, póngase en contacto con el responsable de su país en la Secretaría Internacional del EITI.</t>
  </si>
  <si>
    <t>Las celdas en gris son a título informativo.</t>
  </si>
  <si>
    <r>
      <rPr>
        <i/>
        <u/>
        <sz val="11"/>
        <color theme="1"/>
        <rFont val="Franklin Gothic Book"/>
        <family val="2"/>
      </rPr>
      <t>Sí, mediante la presentación del Informe EITI</t>
    </r>
    <r>
      <rPr>
        <i/>
        <sz val="11"/>
        <color theme="1"/>
        <rFont val="Franklin Gothic Book"/>
        <family val="2"/>
      </rPr>
      <t>: si el Informe EITI abarca ciertas lagunas de los datos de las divulgaciones gubernamentales o corporativas, seleccione "Sí, en el Informe EITI".</t>
    </r>
  </si>
  <si>
    <r>
      <t xml:space="preserve">No aplicable: </t>
    </r>
    <r>
      <rPr>
        <i/>
        <sz val="11"/>
        <color theme="1"/>
        <rFont val="Franklin Gothic Book"/>
        <family val="2"/>
      </rPr>
      <t xml:space="preserve">cuando un requisito no sea pertinente, seleccione "No aplicable". Aluda a cualquier evidencia documentada como parte del Informe EITI, o en las actas de reunión del grupo multipartícipe. </t>
    </r>
  </si>
  <si>
    <r>
      <rPr>
        <i/>
        <u/>
        <sz val="11"/>
        <color theme="1"/>
        <rFont val="Franklin Gothic Book"/>
        <family val="2"/>
      </rPr>
      <t>Objetivos subyacentes</t>
    </r>
    <r>
      <rPr>
        <i/>
        <sz val="11"/>
        <color theme="1"/>
        <rFont val="Franklin Gothic Book"/>
        <family val="2"/>
      </rPr>
      <t>: El grupo multipartícipe debe evaluar si cree que el país cumple el objetivo subyacente del requisito.</t>
    </r>
  </si>
  <si>
    <r>
      <rPr>
        <i/>
        <u/>
        <sz val="11"/>
        <color theme="1"/>
        <rFont val="Franklin Gothic Book"/>
        <family val="2"/>
      </rPr>
      <t>Si un requisito no es aplicable</t>
    </r>
    <r>
      <rPr>
        <i/>
        <sz val="11"/>
        <color theme="1"/>
        <rFont val="Franklin Gothic Book"/>
        <family val="2"/>
      </rPr>
      <t xml:space="preserve">, el grupo multipartícipe debe incluir la referencia al documento (acta del rupo multipartícipe) donde se determina la no aplicabilidad. </t>
    </r>
  </si>
  <si>
    <r>
      <t xml:space="preserve">La </t>
    </r>
    <r>
      <rPr>
        <b/>
        <sz val="11"/>
        <color rgb="FF000000"/>
        <rFont val="Franklin Gothic Book"/>
        <family val="2"/>
      </rPr>
      <t xml:space="preserve">Parte 1 (Información general) </t>
    </r>
    <r>
      <rPr>
        <sz val="11"/>
        <color rgb="FF000000"/>
        <rFont val="Franklin Gothic Book"/>
        <family val="2"/>
      </rPr>
      <t>cubre las características del país y de los datos.</t>
    </r>
  </si>
  <si>
    <r>
      <rPr>
        <i/>
        <sz val="11"/>
        <color theme="1"/>
        <rFont val="Franklin Gothic Book"/>
        <family val="2"/>
      </rPr>
      <t xml:space="preserve">1. Empezando desde arriba, </t>
    </r>
    <r>
      <rPr>
        <b/>
        <i/>
        <sz val="11"/>
        <color rgb="FF000000"/>
        <rFont val="Franklin Gothic Book"/>
        <family val="2"/>
      </rPr>
      <t>seleccione sus respuestas en la columna gris.</t>
    </r>
  </si>
  <si>
    <t xml:space="preserve">2. Por favor esponder cada pregunta hasta finalizar. </t>
  </si>
  <si>
    <t>Si tiene alguna pregunta, comuníquese con el director de su país en el Secretariado Internacional del EITI.</t>
  </si>
  <si>
    <r>
      <t xml:space="preserve">2. Complete la fila correspondiente a la </t>
    </r>
    <r>
      <rPr>
        <b/>
        <i/>
        <sz val="11"/>
        <color theme="1"/>
        <rFont val="Franklin Gothic Book"/>
        <family val="2"/>
      </rPr>
      <t>Identificación de la empresa</t>
    </r>
    <r>
      <rPr>
        <i/>
        <sz val="11"/>
        <color theme="1"/>
        <rFont val="Franklin Gothic Book"/>
        <family val="2"/>
      </rPr>
      <t xml:space="preserve">. Cuando la celda sea seleccionada, se mostrara información de orientación en una caja amarilla. </t>
    </r>
  </si>
  <si>
    <t>Si tiene alguna pregunta, póngase en contacto con su responsable de país en la Secretaría Internacional del EITI.</t>
  </si>
  <si>
    <t>#4.1 - Entidades informantes</t>
  </si>
  <si>
    <r>
      <t xml:space="preserve">1. Ingrese el nombrede todos los </t>
    </r>
    <r>
      <rPr>
        <b/>
        <i/>
        <sz val="11"/>
        <color theme="1"/>
        <rFont val="Franklin Gothic Book"/>
        <family val="2"/>
      </rPr>
      <t>flujos de ingresos</t>
    </r>
    <r>
      <rPr>
        <i/>
        <sz val="11"/>
        <color theme="1"/>
        <rFont val="Franklin Gothic Book"/>
        <family val="2"/>
      </rPr>
      <t xml:space="preserve"> del Gobierno correspondientes a los sectores extractivos, incluidos aquellos inferiores a los umbrales de importancia relativa convenidos (se debe utilizar una fila por cada flujo de ingresos individual y entidad gubernamental individual)</t>
    </r>
  </si>
  <si>
    <r>
      <t>Requisito EITI 4.1.d</t>
    </r>
    <r>
      <rPr>
        <b/>
        <i/>
        <sz val="11"/>
        <color rgb="FF000000"/>
        <rFont val="Franklin Gothic Book"/>
        <family val="2"/>
      </rPr>
      <t>: Divulgación completa del Gobierno</t>
    </r>
  </si>
  <si>
    <t>MEX</t>
  </si>
  <si>
    <t>PESO MEXICANO</t>
  </si>
  <si>
    <t xml:space="preserve">MXN </t>
  </si>
  <si>
    <t>ESTADOS UNIDOS MEXICANOS</t>
  </si>
  <si>
    <t>NO</t>
  </si>
  <si>
    <t>SI</t>
  </si>
  <si>
    <t xml:space="preserve">http://www.dof.gob.mx/nota_detalle.php?codigo=5382838&amp;fecha=20/02/2015
https://datos.gob.mx
</t>
  </si>
  <si>
    <t>DIARIO OFICIAL DE LA FEDERACIÓN</t>
  </si>
  <si>
    <t>DATOS GOBIERNO DE MEXICO</t>
  </si>
  <si>
    <t xml:space="preserve"> Ley de Hidrocarburos</t>
  </si>
  <si>
    <t>Ley de Ingresos sobre Hidrocarburos.</t>
  </si>
  <si>
    <t>Ley de Órganos Reguladores Coordinados en Materia Energética</t>
  </si>
  <si>
    <t xml:space="preserve">Ley del Fondo Mexicano del Petróleo para la Estabilización y el Desarrollo </t>
  </si>
  <si>
    <t xml:space="preserve">Ley Federal de Presupuesto y Responsabilidad Hacendaria </t>
  </si>
  <si>
    <t xml:space="preserve">Ley de Coordinación Fiscal </t>
  </si>
  <si>
    <t>Ley de Petroleos Mexicanos</t>
  </si>
  <si>
    <t>Constitución Política de los Estados Unidos Mexicanos</t>
  </si>
  <si>
    <t>Ley de Ingresos de la Federación para el ejercicio fiscal correspondiente</t>
  </si>
  <si>
    <t>Sí, mediante divulgación sistemática</t>
  </si>
  <si>
    <t>http://sitl.diputados.gob.mx/LXIV_leg/iniciativaslxiv.php?comt=23&amp;tipo_turnot=1&amp;edot=T</t>
  </si>
  <si>
    <t>Camara de diputados / Asuntos turnados a la Comisión de Energia para dictamen a Comisión Única</t>
  </si>
  <si>
    <t>http://sitl.diputados.gob.mx/LXIV_leg/iniciativaslxiv.php?comt=23&amp;tipo_turnot=2&amp;edot=T</t>
  </si>
  <si>
    <t>Camara de diputados / Asuntos turnados a la Comisión de Energia para dictamen a Comisiones Unidas</t>
  </si>
  <si>
    <t>Camara de diputados / Asuntos turnados para Opinión</t>
  </si>
  <si>
    <t>http://sitl.diputados.gob.mx/LXIV_leg/iniciativaslxiv.php?comt=23&amp;tipo_turnot=3&amp;edot=T</t>
  </si>
  <si>
    <t>http://sitl.diputados.gob.mx/LXIV_leg/cuadro_asuntos_por_comisionlxiv.php?comt=23</t>
  </si>
  <si>
    <t xml:space="preserve">http://www.diputados.gob.mx
http://www.diputados.gob.mx/LeyesBiblio/pdf_mov/Constitucion_Politica.pdf
</t>
  </si>
  <si>
    <t>Decreto por el que se reforman y adicionan diversas disposiciones de la Constitución Política de los Estados Unidos Mexicanos, en Materia de Energía.</t>
  </si>
  <si>
    <t xml:space="preserve">http://www.dof.gob.mx
http://dof.gob.mx/nota_detalle.php?codigo=5327463&amp;fecha=20/12/2013
</t>
  </si>
  <si>
    <t xml:space="preserve">http://www.diputados.gob.mx/LeyesBiblio/ref/lhidro.htm
http://www.diputados.gob.mx/LeyesBiblio/pdf/LHidro_200521.pdf
</t>
  </si>
  <si>
    <t>http://www.diputados.gob.mx/LeyesBiblio/ref/lpm.htm
http://www.diputados.gob.mx/LeyesBiblio/ref/lpm.htm</t>
  </si>
  <si>
    <t>http://www.diputados.gob.mx/LeyesBiblio/ref/lih.htm
http://www.diputados.gob.mx/LeyesBiblio/pdf/LIH_110121.pdf</t>
  </si>
  <si>
    <t>http://www.diputados.gob.mx/LeyesBiblio/ref/lfmped.htm
http://www.diputados.gob.mx/LeyesBiblio/pdf/LFMPED_061120.pdf</t>
  </si>
  <si>
    <t xml:space="preserve">http://www.diputados.gob.mx/LeyesBiblio/ref/lfprh.htm
http://www.diputados.gob.mx/LeyesBiblio/pdf/LFPRH_200521.pdf
</t>
  </si>
  <si>
    <t>http://www.diputados.gob.mx/LeyesBiblio/ref/lcf.htm
http://www.diputados.gob.mx/LeyesBiblio/pdf/31_300118.pdf</t>
  </si>
  <si>
    <t>Reglamento de la Ley de Hidrocarburos</t>
  </si>
  <si>
    <t>http://www.diputados.gob.mx/LeyesBiblio/regley/Reg_LHidro.pdf</t>
  </si>
  <si>
    <t>http://www.diputados.gob.mx/LeyesBiblio/regley/Reg_LIH_220517.pdf</t>
  </si>
  <si>
    <t>Reglamento de la Ley de Ingresos de Hidrocarburos</t>
  </si>
  <si>
    <t>Ley Minera</t>
  </si>
  <si>
    <t>Reglamento de la Ley Minera</t>
  </si>
  <si>
    <t>Ley General del Equilibrio Ecológico y la Protección al Ambiente</t>
  </si>
  <si>
    <t>http://www.diputados.gob.mx/LeyesBiblio/ref/lmin.htm
http://www.diputados.gob.mx/LeyesBiblio/pdf/151_110814.pdf</t>
  </si>
  <si>
    <t>http://www.diputados.gob.mx/LeyesBiblio/regley/Reg_LMin_311014.pdf</t>
  </si>
  <si>
    <t>https://www.gob.mx/cms/uploads/attachment/file/21534/M1.pdf</t>
  </si>
  <si>
    <t>http://www.diputados.gob.mx/LeyesBiblio/pdf/148_180121.pdf
http://www.diputados.gob.mx/LeyesBiblio/pdf/148_180121.pdf</t>
  </si>
  <si>
    <t>Ley de Transparencia y Acceso a la Información Pública</t>
  </si>
  <si>
    <t>http://www.diputados.gob.mx/LeyesBiblio/ref/lorcme.htm
http://www.diputados.gob.mx/LeyesBiblio/pdf/LORCME_200521.pdf</t>
  </si>
  <si>
    <t>General</t>
  </si>
  <si>
    <t>http://www.diputados.gob.mx/LeyesBiblio/actual/2019.htm</t>
  </si>
  <si>
    <t xml:space="preserve">http://www.diputados.gob.mx/LeyesBiblio/ref/lisr.htm
http://www.diputados.gob.mx/LeyesBiblio/pdf/LISR_230421.pdf
</t>
  </si>
  <si>
    <t>http://www.diputados.gob.mx/LeyesBiblio/ref/liva.htm
http://www.diputados.gob.mx/LeyesBiblio/pdf_mov/Ley_del_Impuesto_al_Valor_Agregado.pdf</t>
  </si>
  <si>
    <t>Ley de Impuestos Generales de Importación y Exportación</t>
  </si>
  <si>
    <t>Ley del Impuesto sobre la Renta</t>
  </si>
  <si>
    <t>Ley de Impuestos sobre el Valor Agregado</t>
  </si>
  <si>
    <t>http://www.diputados.gob.mx/LeyesBiblio/ref/ligiex.htm
http://www.diputados.gob.mx/LeyesBiblio/pdf/LIGIEx_160721.pdf</t>
  </si>
  <si>
    <t>https://sih.hidrocarburos.gob.mx</t>
  </si>
  <si>
    <t>Mediante Divulgación Sistemática</t>
  </si>
  <si>
    <t>https://www.banxico.org.mx/SieInternet/consultarDirectorioInternetAction.do?sector=25&amp;idCuadro=CA405&amp;accion=consultarCuadroAnalitico&amp;locale=es&amp;</t>
  </si>
  <si>
    <t>https://www.gob.mx/cnh/documentos/boveda-digital-de-contratos-50861</t>
  </si>
  <si>
    <t>No Aplica</t>
  </si>
  <si>
    <t>https://rondasmexico.gob.mx/esp/contratos/
https://asignaciones.energia.gob.mx/default2.Aspx</t>
  </si>
  <si>
    <t>http://www.diputados.gob.mx/LeyesBiblio/ref/lftaip.htm
http://www.diputados.gob.mx/LeyesBiblio/pdf/LFTAIP_200521.pdf</t>
  </si>
  <si>
    <t>http://www.diputados.gob.mx/LeyesBiblio/abro/lif_2019/LIF_2019_abro.pdf
https://www.finanzaspublicas.hacienda.gob.mx/es/Finanzas_Publicas/Paquete_Economico_y_Presupuesto
https://www.finanzaspublicas.hacienda.gob.mx/work/models/Finanzas_Publicas/docs/paquete_economico/lif/lif_2019.pdf</t>
  </si>
  <si>
    <t>Ley Federal para Prevenir y Sancionar los Delitos Cometidos en Materia de Hidrocarburos</t>
  </si>
  <si>
    <t>http://www.diputados.gob.mx/LeyesBiblio/ref/lfpsdmh.htm
http://www.diputados.gob.mx/LeyesBiblio/pdf/LFPSDMH_180521.pdf</t>
  </si>
  <si>
    <t>Ley de Inversión Extranjera</t>
  </si>
  <si>
    <t>Reglamento de la Ley de Inversión Extranjera</t>
  </si>
  <si>
    <t>Reglamento de la Ley Minera en Materia de Gas Asociado a los Yacimientos de Carbón Mineral</t>
  </si>
  <si>
    <t>Ley Federal de Derechos</t>
  </si>
  <si>
    <t>el régimen de derechos sobre minerales?</t>
  </si>
  <si>
    <t>Decreto por el que se reforman y adicionan disposiciones del Reglamento de la Ley Minera</t>
  </si>
  <si>
    <t>Ley Federal de Competencia Económica</t>
  </si>
  <si>
    <t>Decreto en Materia de Energía</t>
  </si>
  <si>
    <t>Informe 2018 p 80 - 84</t>
  </si>
  <si>
    <t>Informe 2018 p 41 - 44</t>
  </si>
  <si>
    <t>http://www.diputados.gob.mx/LeyesBiblio/ref/lie.htm
http://www.diputados.gob.mx/LeyesBiblio/pdf/44_150618.pdf</t>
  </si>
  <si>
    <t>http://www.diputados.gob.mx/LeyesBiblio/regley/Reg_LIERNIE_170816.pdf</t>
  </si>
  <si>
    <t>Reformas realizadas en el período</t>
  </si>
  <si>
    <t>Reformas en curso en Cámara de Diputados</t>
  </si>
  <si>
    <t>http://www.diputados.gob.mx/LeyesBiblio/regley/abro_Reg_LM_GYCM.pdf</t>
  </si>
  <si>
    <t>https://dof.gob.mx/nota_detalle.php?codigo=5366676&amp;fecha=31/10/2014</t>
  </si>
  <si>
    <t>http://www.diputados.gob.mx/LeyesBiblio/ref/lfce.htm</t>
  </si>
  <si>
    <t>Informe 2018 p 22 - 27</t>
  </si>
  <si>
    <t xml:space="preserve">Informe 2018 p 21
https://eiti.transparenciapresupuestaria.gob.mx/swb/eiti/datos_documentos
</t>
  </si>
  <si>
    <t>https://www.gob.mx/cre/articulos/marco-juridico-en-materia-de-hidrocarburos
https://cnh.gob.mx/regulacion/marco/?pnl=4095</t>
  </si>
  <si>
    <t>Comisión Nacional de Hidrocarburos</t>
  </si>
  <si>
    <t>Comisión Reguladora de Energía</t>
  </si>
  <si>
    <t>Secretaria de Energía</t>
  </si>
  <si>
    <t>Secretaria de Economía</t>
  </si>
  <si>
    <t>Agencia de Seguridad, Energía y Ambiente</t>
  </si>
  <si>
    <t xml:space="preserve">Instituto Nacional de Estadística y Geografía </t>
  </si>
  <si>
    <t>Fondo Mexicano del Petróleo</t>
  </si>
  <si>
    <t xml:space="preserve">Secretaría de Hacienda y Crédito Público </t>
  </si>
  <si>
    <t xml:space="preserve">https://www.gob.mx/hacienda </t>
  </si>
  <si>
    <t xml:space="preserve">Secretaría de Economía </t>
  </si>
  <si>
    <t xml:space="preserve">https://www.gob.mx/se/ </t>
  </si>
  <si>
    <t xml:space="preserve">Dirección General de Minas </t>
  </si>
  <si>
    <t xml:space="preserve">http://www.siam.economia.gob.mx/ </t>
  </si>
  <si>
    <t xml:space="preserve">Servicio Geológico Mexicano </t>
  </si>
  <si>
    <t xml:space="preserve">https://www.gob.mx/sgm </t>
  </si>
  <si>
    <t xml:space="preserve">Instituto de Administración y Avalúos de Bienes Nacionales </t>
  </si>
  <si>
    <t xml:space="preserve">https://www.gob.mx/indaabin </t>
  </si>
  <si>
    <t xml:space="preserve">Fideicomiso de Fomento Minero </t>
  </si>
  <si>
    <t xml:space="preserve">https://www.gob.mx/fifomi </t>
  </si>
  <si>
    <t xml:space="preserve">Instituto Nacional de Estadística y Geografía </t>
  </si>
  <si>
    <t xml:space="preserve">http://www.inegi.org.mx/ </t>
  </si>
  <si>
    <t>Informe 2018 p 32 - 36</t>
  </si>
  <si>
    <t xml:space="preserve">Informe 2018 p 32 
https://eiti.transparenciapresupuestaria.gob.mx/swb/eiti/datos_documentos
</t>
  </si>
  <si>
    <t>Informe 2018 p 69 - 85</t>
  </si>
  <si>
    <t>No disponible</t>
  </si>
  <si>
    <t>Ley de Transparencia y Acceso a la Información Pública (Art. 83)</t>
  </si>
  <si>
    <t>KAREN ANDREA APARICIO MORA</t>
  </si>
  <si>
    <t>k.aparicio@me.com</t>
  </si>
  <si>
    <t>Consultora independiente</t>
  </si>
  <si>
    <t xml:space="preserve">ACUERDO por el que se da a conocer a los gobiernos de las entidades federativas la distribución y calendarización para la ministración durante el ejercicio fiscal </t>
  </si>
  <si>
    <t>http://dof.gob.mx/nota_detalle.php?codigo=5548475&amp;fecha=21/01/2019</t>
  </si>
  <si>
    <t>Sector Minero</t>
  </si>
  <si>
    <t>Sector del petróleo 
y el gas</t>
  </si>
  <si>
    <t>https://www.gob.mx/se/acciones-y-programas/mineria-legislacion-normatividad-y-convenios-internacionales-6986?state=published</t>
  </si>
  <si>
    <t>https://www.gob.mx/cms/uploads/attachment/file/566830/DOF_-_Diario_Oficial_de_la_Federaci_n_28_07_2020.pdf</t>
  </si>
  <si>
    <t>ACUERDO por el que se emiten los Lineamientos para la aplicación y administración de los recursos recaudados durante el ejercicio fiscal de 2019, del fideicomiso público de administración y pago denominado Fondo para el Desarrollo de Zonas de Producción Minera.</t>
  </si>
  <si>
    <t>No aplica</t>
  </si>
  <si>
    <t>Parcialmente</t>
  </si>
  <si>
    <t>Si, mediante el régimen informativo del EITI</t>
  </si>
  <si>
    <t>https://eiti.transparenciapresupuestaria.gob.mx/swb/eiti/mineria
https://eiti.transparenciapresupuestaria.gob.mx/swb/eiti/hidrocarburos</t>
  </si>
  <si>
    <t>Ley Federal de transparencia y Acceso a la Información Pública ( Arts 68, 69 y 73)</t>
  </si>
  <si>
    <t>http://www.diputados.gob.mx/LeyesBiblio/pdf/LFTAIP_200521.pdf</t>
  </si>
  <si>
    <t xml:space="preserve">
https://sidof.segob.gob.mx/notas/5607868
https://rondasmexico.gob.mx/esp/rondas/
https://rondasmexico.gob.mx/esp/asociaciones/</t>
  </si>
  <si>
    <t>Si, Mediante el régimen informativo del EITI</t>
  </si>
  <si>
    <t xml:space="preserve">https://hidrocarburos.gob.mx/estadisticas/
Revisar pestaña de Actividad Petrolera </t>
  </si>
  <si>
    <t>https://hidrocarburos.gob.mx/estadisticas/
Revisar pestaña de Asignaciones y Contratos, se encuentra el listado de empresas y consorcios</t>
  </si>
  <si>
    <t xml:space="preserve">https://hidrocarburos.gob.mx/estadisticas/
Se encuentra toda la información estadística y las bases de datos relativas al sector de hidrocarburos </t>
  </si>
  <si>
    <t>https://www.gob.mx/se/acciones-y-programas/mineria-estadisticas-y-estudios-del-sector-6951?state=published</t>
  </si>
  <si>
    <t>https://www.gob.mx/se/acciones-y-programas/mineria-portafolio-de-proyectos-de-la-dgdm
https://www.sgm.gob.mx/GeoInfoMexGobMx/</t>
  </si>
  <si>
    <t>MXN</t>
  </si>
  <si>
    <t>Gas  (xxx), volumen</t>
  </si>
  <si>
    <t xml:space="preserve">4,873.992  Millones de pies cúbicos diarios </t>
  </si>
  <si>
    <t>1,678.833  Miles de barriles diarios</t>
  </si>
  <si>
    <t>http://www.sgm.gob.mx/productos/pdf/Anuario_2019_Edicion_2020.pdf</t>
  </si>
  <si>
    <t>Impuesto por la Actividad de Exploración y Extracción de Hidrocarburos</t>
  </si>
  <si>
    <t>Derecho de Exploración de Hidrocarburos</t>
  </si>
  <si>
    <t>Derecho de Extracción de Hidrocarburos</t>
  </si>
  <si>
    <t>Derecho por la Utilidad Compartida</t>
  </si>
  <si>
    <t>Cuota Contractual para la Fase Exploratoria (pesos)</t>
  </si>
  <si>
    <t>Regalia Base</t>
  </si>
  <si>
    <t>Sobre Regalia</t>
  </si>
  <si>
    <t>Bono a la Firma</t>
  </si>
  <si>
    <t>Si</t>
  </si>
  <si>
    <t>SAT</t>
  </si>
  <si>
    <t>FMP</t>
  </si>
  <si>
    <t>Columna1</t>
  </si>
  <si>
    <t>Mineria</t>
  </si>
  <si>
    <t>Si, Divulgación Sistemática</t>
  </si>
  <si>
    <t>Si, Divulgación sistemática</t>
  </si>
  <si>
    <t>Informe 2018 p 183</t>
  </si>
  <si>
    <t>Servicio de Administración Tributaria</t>
  </si>
  <si>
    <t>Impuesto sobre la Renta / Mineria</t>
  </si>
  <si>
    <t>Impuesto sobre la Renta / Hidrocarburos</t>
  </si>
  <si>
    <t>Impuestos a los ingresos, utilidades y ganancias de capital (1112E1)</t>
  </si>
  <si>
    <t xml:space="preserve">Informe 2018 p 69 - 85
https://eiti.transparenciapresupuestaria.gob.mx/swb/eiti/mineria
</t>
  </si>
  <si>
    <t>Servicio Geológico Mexicano</t>
  </si>
  <si>
    <t>http://omawww.sat.gob.mx/cifras_sat/Paginas/datos/vinculo.html?page=IngresosTributarios.html</t>
  </si>
  <si>
    <t>https://www.finanzaspublicas.hacienda.gob.mx/work/models/Finanzas_Publicas/docs/congreso/infotrim/2019/ivt/04afp/itanfp02_201904.pdf</t>
  </si>
  <si>
    <t>Ventas Comercializador del Estado</t>
  </si>
  <si>
    <t>Derecho sobre minería</t>
  </si>
  <si>
    <t>Derecho Especial sobre minería</t>
  </si>
  <si>
    <t>Derecho extraordinario sobre minería</t>
  </si>
  <si>
    <t>Derecho Adicional sobre minería</t>
  </si>
  <si>
    <t>Dividendos (1412E1)</t>
  </si>
  <si>
    <t>Exportaciones - industrias extractivas hidrocarburos</t>
  </si>
  <si>
    <t xml:space="preserve">https://www.inegi.org.mx/programas/pib/2013/#Tabulados
Ruta de acceso: tabulados predefinidos, series originales, todos, se descarga archivo zip.
</t>
  </si>
  <si>
    <t xml:space="preserve"> Informe 2018 p 187 -189, se divulga en la  plataforma EITI en cifras generales y se da guía de acceso a la fuente de información
</t>
  </si>
  <si>
    <t>Informe 2018 p 186</t>
  </si>
  <si>
    <t>Informe 2018 p 173</t>
  </si>
  <si>
    <t>$460.603 USD
(Millones de dólares)</t>
  </si>
  <si>
    <t>$31.983  USD 
(Millones de dólares)</t>
  </si>
  <si>
    <t>https://www.inegi.org.mx/temas/balanza/</t>
  </si>
  <si>
    <t>https://www.inegi.org.mx/app/indicadores/?tm=0&amp;t=1010#bodydataExplorer</t>
  </si>
  <si>
    <t>Informe 2018 p 192-200</t>
  </si>
  <si>
    <t>55.683.450 
(Personas)</t>
  </si>
  <si>
    <t>390.438 
(Personas)</t>
  </si>
  <si>
    <t>64.040
(mujeres)</t>
  </si>
  <si>
    <t>326.398
(Hombres)</t>
  </si>
  <si>
    <t xml:space="preserve">https://www.pemex.com/acerca/gobierno-corporativo/Paginas/consejos.aspx
https://www.pemex.com/acerca/marco_normativo/Paginas/estatutos-de-gobierno.aspx
</t>
  </si>
  <si>
    <t>https://www.pemex.com/ri/finanzas/Resultados%20anuales/Dictamen%20Consolidado%20dic%202019.pdf</t>
  </si>
  <si>
    <t>No</t>
  </si>
  <si>
    <t>Si, mediante divulgación sistemática</t>
  </si>
  <si>
    <t>https://www.pef.hacienda.gob.mx/es/PEF2021/empresas_productivas
https://www.pef.hacienda.gob.mx/work/models/PEF2021/docs/52/r52_tyy_ep.pdf</t>
  </si>
  <si>
    <t>Informe 2018  p 18. 27, 44, 103-104</t>
  </si>
  <si>
    <t>EY</t>
  </si>
  <si>
    <t>https://eiti.transparenciapresupuestaria.gob.mx</t>
  </si>
  <si>
    <t>Primas por Descubrimiento y Contraprestaciones Económicas</t>
  </si>
  <si>
    <t>SGM</t>
  </si>
  <si>
    <t>https://eiti.transparenciapresupuestaria.gob.mx/swb/eiti/datos_documentos</t>
  </si>
  <si>
    <t>Informe 2018 p 17 - 18</t>
  </si>
  <si>
    <t>Sin referencia</t>
  </si>
  <si>
    <t>http://www.diputados.gob.mx/LeyesBiblio/pdf_mov/Ley_Federal_de_Derechos.pdf</t>
  </si>
  <si>
    <t>Informe 2018 p  156 - 170</t>
  </si>
  <si>
    <t>Sí, mediante el régimen del EITI</t>
  </si>
  <si>
    <t xml:space="preserve">El marco legal y el régimen fiscal de la industria extractiva cumple con los criterios de divulgación sistemática. </t>
  </si>
  <si>
    <t>https://www.gob.mx/sener</t>
  </si>
  <si>
    <t>https://www.gob.mx/cnh</t>
  </si>
  <si>
    <t>https://www.fmped.org.mx/</t>
  </si>
  <si>
    <t>https://www.gob.mx/cre</t>
  </si>
  <si>
    <t>https://www.gob.mx/asea/</t>
  </si>
  <si>
    <t>https://www.gob.mx/se/acciones-y-programas/mineria-enlaces-de-interes?state=published</t>
  </si>
  <si>
    <t xml:space="preserve">http://www.siam.economia.gob.mx/swb/work/models/siam/Resource/285/4/images/TrÃ%C2%ADptico%20de%20Solicitudes%20de%20ConcesiÃ³n%20Minera%2008%20FEBRERO%202017.pdf
</t>
  </si>
  <si>
    <t xml:space="preserve">http://www.siam.economia.gob.mx/swb/work/models/siam/Resource/285/4/images/TrÃ%C2%ADptico%20de%20Solicitudes%20de%20ConcesiÃ³n%20Minera%2008%20FEBRERO%202017.pdf
https://eiti.transparenciapresupuestaria.gob.mx/swb/eiti/mineria#ingresos_m
</t>
  </si>
  <si>
    <t>Informe 2018 p  38 - 48</t>
  </si>
  <si>
    <t>Informe 2018 p 71 - 76</t>
  </si>
  <si>
    <t>Informe 2018 p 90</t>
  </si>
  <si>
    <t>Informe 2018 p 61</t>
  </si>
  <si>
    <t>https://www.plataformadetransparencia.org.mx/web/guest/inicio
https://portalags1.economia.gob.mx/arcgis/apps/webappviewer/index.html?id=1f22ba130b0e40d888bfc3b7fb5d3b1b</t>
  </si>
  <si>
    <t>https://www.pemex.com/acerca/marco_normativo/Paginas/default.aspx
http://www.diputados.gob.mx/LeyesBiblio/pdf/LPM_110814.pdf</t>
  </si>
  <si>
    <t>https://www.pemex.com/Paginas/default.aspx</t>
  </si>
  <si>
    <t xml:space="preserve">https://www.pemex.com/ri/Deuda/Paginas/T%C3%ADtulosdeuda.aspx
https://www.pemex.com/ri/finanzas/Resultados%20anuales/Dictamen%20Consolidado%20dic%202019.pdf
Aportaciones del Gobierno Federal - p 120 - 130
</t>
  </si>
  <si>
    <t>Fierro, volumen</t>
  </si>
  <si>
    <t>Fierro, valor</t>
  </si>
  <si>
    <t>17,218,785.02 (tons)</t>
  </si>
  <si>
    <t>713,704.08 (tons)</t>
  </si>
  <si>
    <t>859,193.53 (tons)</t>
  </si>
  <si>
    <t>78,420,119,404.38 Kg</t>
  </si>
  <si>
    <t>133,893.03 KG</t>
  </si>
  <si>
    <t>Si, divulgación sistemática</t>
  </si>
  <si>
    <t>Zinc, volumen</t>
  </si>
  <si>
    <t>https://www.gob.mx/cms/uploads/attachment/file/629999/09_Notas_a_los_estados_financieros_diciembre_2020.pdf</t>
  </si>
  <si>
    <t xml:space="preserve"> </t>
  </si>
  <si>
    <t>Pendiente</t>
  </si>
  <si>
    <t>Sí,</t>
  </si>
  <si>
    <t xml:space="preserve">https://www.finanzaspublicas.hacienda.gob.mx/work/models/Finanzas_Publicas/docs/congreso/infotrim/2019/ivt/04afp/itanfp02_201904.pdf
http://omawww.sat.gob.mx/cifras_sat/Paginas/datos/vinculo.html?page=IngresosTributarios.html
https://www.gob.mx/cms/uploads/attachment/file/629999/09_Notas_a_los_estados_financieros_diciembre_2020.pdf
https://www.banxico.org.mx/SieInternet/consultarDirectorioInternetAction.do?sector=25&amp;idCuadro=CA405&amp;accion=consultarCuadroAnalitico&amp;locale=es&amp;
</t>
  </si>
  <si>
    <t>Informe EITI - p 122 - 127</t>
  </si>
  <si>
    <t>$ 115,145,876,034.85 MXN</t>
  </si>
  <si>
    <t>$ 1,579,395,545.00 MXN</t>
  </si>
  <si>
    <t>$ 40,065,804,855.83 MXN</t>
  </si>
  <si>
    <t>$ 82,340,499,730.69 MXN</t>
  </si>
  <si>
    <t>$ 42,281,169,012.75  MXN</t>
  </si>
  <si>
    <t>Informe EITI p - 116</t>
  </si>
  <si>
    <t>Informe EITI p - 111</t>
  </si>
  <si>
    <t>2,598,485,934.00 USD</t>
  </si>
  <si>
    <t>https://www.banxico.org.mx/SieInternet/consultarDirectorioInternetAction.do?sector=25&amp;idCuadro=CA357&amp;accion=consultarCuadroAnalitico&amp;locale=es&amp;</t>
  </si>
  <si>
    <t xml:space="preserve">Total del volumen entregado al comercializador del Estado en el punto de medición (flujos mensuales)	</t>
  </si>
  <si>
    <t>Gas Natural \3</t>
  </si>
  <si>
    <r>
      <t xml:space="preserve">En caso afirmativo, ¿el GMP tuvo en cuenta si las divulgaciones deberían desglosarse </t>
    </r>
    <r>
      <rPr>
        <i/>
        <sz val="11"/>
        <color rgb="FFFF0000"/>
        <rFont val="Franklin Gothic Book"/>
        <family val="2"/>
      </rPr>
      <t>por cada venta individual</t>
    </r>
    <r>
      <rPr>
        <i/>
        <sz val="11"/>
        <rFont val="Franklin Gothic Book"/>
        <family val="2"/>
      </rPr>
      <t>, tipo de producto y precio?</t>
    </r>
  </si>
  <si>
    <t>Total del volumen comercializado por el comercializador del Estado (flujos mensuales)</t>
  </si>
  <si>
    <t>Total del volumen comercializado por los contratistas (flujos mensuales)</t>
  </si>
  <si>
    <t>Total del volumen entregado al contratista en el punto de medición (flujos mensuales)</t>
  </si>
  <si>
    <t>Informe EITI 2018 - p 138</t>
  </si>
  <si>
    <t xml:space="preserve">Revisar </t>
  </si>
  <si>
    <t xml:space="preserve">Sí </t>
  </si>
  <si>
    <t>$122,131,000 MXN</t>
  </si>
  <si>
    <t>https://www.pemex.com/ri/finanzas/Resultados%20anuales/Dictamen%20Consolidado%20dic%202019.pdf
Aportaciones - p 129</t>
  </si>
  <si>
    <t>Informe EITI 2018 p- 127</t>
  </si>
  <si>
    <t>Informe EITI 2018 p - 107 - 119 y 129</t>
  </si>
  <si>
    <t>Pagos realizados al Estado en efectivo por los contratos, Ingresos del comercializador del Estado por la venta de, hidrocarburos (flujos mensuales), Dólares</t>
  </si>
  <si>
    <t xml:space="preserve">22.914.204 
</t>
  </si>
  <si>
    <t xml:space="preserve">74.169.557
</t>
  </si>
  <si>
    <t>1,579,395,545.00 USD</t>
  </si>
  <si>
    <t>265,937,189.00 USD</t>
  </si>
  <si>
    <t>3,029,073,402.00 USD</t>
  </si>
  <si>
    <t>238,439,851.00 USD</t>
  </si>
  <si>
    <t>Fierro, volumen Kg</t>
  </si>
  <si>
    <t>Cobre (2603), volumen Kg</t>
  </si>
  <si>
    <t>Oro (7108), volumen Kg</t>
  </si>
  <si>
    <t>Plata (7106), volumen Kg</t>
  </si>
  <si>
    <t>Zinc, volumen Kg</t>
  </si>
  <si>
    <t>Informe EITI 2018 - p 118</t>
  </si>
  <si>
    <t>Informe EITI 2018 - p 119 y 186</t>
  </si>
  <si>
    <t>Sin referencia en el Informe EITI 2018</t>
  </si>
  <si>
    <t xml:space="preserve">El marco legal y el régimen fiscal de la industria extractiva cumple con los criterios de divulgación sistemática. 
</t>
  </si>
  <si>
    <r>
      <rPr>
        <i/>
        <u/>
        <sz val="11"/>
        <color theme="1"/>
        <rFont val="Franklin Gothic Book"/>
        <family val="2"/>
      </rPr>
      <t>Cantidad de adjudicaciones</t>
    </r>
    <r>
      <rPr>
        <i/>
        <sz val="11"/>
        <color theme="1"/>
        <rFont val="Franklin Gothic Book"/>
        <family val="2"/>
      </rPr>
      <t xml:space="preserve"> de licencias correspondientes al año en examen</t>
    </r>
  </si>
  <si>
    <r>
      <rPr>
        <b/>
        <i/>
        <sz val="11"/>
        <color theme="1"/>
        <rFont val="Calibri"/>
        <family val="2"/>
      </rPr>
      <t xml:space="preserve">Títulos de concesión:
</t>
    </r>
    <r>
      <rPr>
        <i/>
        <u/>
        <sz val="11"/>
        <color theme="1"/>
        <rFont val="Calibri"/>
        <family val="2"/>
      </rPr>
      <t xml:space="preserve">https://portalags1.economia.gob.mx/arcgis/apps/webappviewer/index.html?id=1f22ba130b0e40d888bfc3b7fb5d3b1b
https://consultapublicamx.inai.org.mx/vut-web/faces/view/consultaPublica.xhtml#tarjetaInformativa
</t>
    </r>
    <r>
      <rPr>
        <i/>
        <sz val="11"/>
        <color theme="1"/>
        <rFont val="Calibri"/>
        <family val="2"/>
      </rPr>
      <t>Ruta: Información - Seleccionar Federación - Seleccionar Secretaria de Economía - Seleccionar CONCESIONES, LICENCIAS, PERMISOS Y AUTORIZACIONES - Seleccionar periodo - Filtrar por Concesiones</t>
    </r>
    <r>
      <rPr>
        <i/>
        <u/>
        <sz val="11"/>
        <color theme="1"/>
        <rFont val="Calibri"/>
        <family val="2"/>
      </rPr>
      <t xml:space="preserve">
</t>
    </r>
    <r>
      <rPr>
        <b/>
        <i/>
        <sz val="11"/>
        <color theme="1"/>
        <rFont val="Calibri"/>
        <family val="2"/>
      </rPr>
      <t>Asignaciones:</t>
    </r>
    <r>
      <rPr>
        <i/>
        <u/>
        <sz val="11"/>
        <color theme="1"/>
        <rFont val="Calibri"/>
        <family val="2"/>
      </rPr>
      <t xml:space="preserve">
https://www.dof.gob.mx/index.php
</t>
    </r>
    <r>
      <rPr>
        <i/>
        <sz val="11"/>
        <color theme="1"/>
        <rFont val="Calibri"/>
        <family val="2"/>
      </rPr>
      <t>Buscar: título de asignación minera</t>
    </r>
  </si>
  <si>
    <t>El marco legal y el régimen fiscal de la industria extractiva cumple con los criterios de divulgación sistemática. 
Para el marco normativo las principales fuentes de información son la Cámara de Diputados y el Diario Oficial de la Federación. 
En ambos casos las páginas publican última fecha de actualización.
 Lás páginas están actualizadas a 2021 y cada documento relevante para la industria tiene la fecha de última públicación, documento actualizado en formatos  pdf y  word.</t>
  </si>
  <si>
    <t>Si, Mediante regimen informativo del EITI</t>
  </si>
  <si>
    <t>https://dof.gob.mx/nota_detalle_popup.php?codigo=5395229</t>
  </si>
  <si>
    <t>https://eiti.transparenciapresupuestaria.gob.mx/swb/eiti/mineria#egresos_m
https://eiti.transparenciapresupuestaria.gob.mx/swb/eiti/hidrocarburos#egresos_h</t>
  </si>
  <si>
    <t xml:space="preserve">
https://www.dof.gob.mx/nota_detalle.php?codigo=5577337&amp;fecha=31/10/2019
https://dof.gob.mx/nota_detalle_popup.php?codigo=5395229
</t>
  </si>
  <si>
    <t>https://www.fmped.org.mx/administracion-reserva.html#constitucion_reserva</t>
  </si>
  <si>
    <t>https://www.fmped.org.mx/transparencia.html#informes</t>
  </si>
  <si>
    <t>Informe EITI 2018 P 158 -159</t>
  </si>
  <si>
    <t>https://www.gob.mx/sedatu/acciones-y-programas/fondo-minero-para-el-desarrollo-regional-sustentable
https://www.fmped.org.mx/administracion-ingresos.html#transferencias
https://consultapublicamx.inai.org.mx/vut-web/faces/view/consultaPublica.xhtml#tarjetaInformativa</t>
  </si>
  <si>
    <t>https://www.finanzaspublicas.hacienda.gob.mx/work/models/Finanzas_Publicas/docs/congreso/participaciones/2019/p_201912.pdf</t>
  </si>
  <si>
    <t>https://www.transparenciapresupuestaria.gob.mx/es/PTP/infografia_ppef2019#proyecto</t>
  </si>
  <si>
    <t>Informe EITI 2018 p 170 - 175</t>
  </si>
  <si>
    <t>https://www.finanzaspublicas.hacienda.gob.mx/es/Finanzas_Publicas/Paquete_Economico_y_Presupuesto
http://presto.hacienda.gob.mx/EstoporLayout/estadisticas.jsp</t>
  </si>
  <si>
    <t>Fondo de Extracción de Hidrocarburos</t>
  </si>
  <si>
    <t>Corresponde a la transferencia del Fondo Mexicano del Petróleo para los municipios colindantes con la frontera o litorales por los que se realiza materialmente la salida del país de los hidrocarburos, de acuerdo al
Artículo 92 de la Ley Federal de Presupuesto y Responsabilidad Hacendaria.</t>
  </si>
  <si>
    <t>http://www.diputados.gob.mx/LeyesBiblio/pdf/31_300118.pdf</t>
  </si>
  <si>
    <t>Informe EITI 2018 p 169 - 171</t>
  </si>
  <si>
    <t>$ 34.207.190 USD</t>
  </si>
  <si>
    <t>https://www.banxico.org.mx/SieInternet/consultarDirectorioInternetAction.do?accion=consultarCuadro&amp;idCuadro=CE131&amp;sector=1&amp;locale=es</t>
  </si>
  <si>
    <t>No hay referencia</t>
  </si>
  <si>
    <t>Informe EITI 2018 P 155 - 170</t>
  </si>
  <si>
    <r>
      <rPr>
        <b/>
        <sz val="11"/>
        <color theme="1"/>
        <rFont val="Franklin Gothic Book"/>
        <family val="2"/>
      </rPr>
      <t xml:space="preserve">ADJUDICACIONES:
</t>
    </r>
    <r>
      <rPr>
        <sz val="11"/>
        <color theme="1"/>
        <rFont val="Franklin Gothic Book"/>
        <family val="2"/>
      </rPr>
      <t xml:space="preserve">La información de títulos de concesión adjudicados para el año 2018 y 2019 se encuentra en la página de CartonMimex y en la Plataforma Nacional de Transparencia. Las dos fuentes deben considerarse como primarias, toda vez que en ambas la información es gestionada por la entidad competente. En ninguna de las fuentes se resume la información, es decir no se informa de manera consolidad el número de títulos de concesión otorgados por año.
Características de la información en CartonMimex: Se pueden consultar 34.757 títulos de concesión, con información disponible para los años 2018 y 2019. No se encuentra información para 2020 ni 2021. La fuente no informa última fecha de actualización de la página web por lo que no se puede establecer la vigencia de la información. La información no se puede exportar en base de datos. 
Características de la información en Plataforma de Transparencia: Se pueden consultar información disponible para los años 2018 - 2019. No se encuentra información para 2020 ni 2021. La fuente no informa última fecha de actualización de la página web por lo que no se puede establecer la vigencia de la información. La información no se puede exportar en base de datos. 
Las asignaciones al SGM se publican en el diario oficial de la federeación. Ni la Secretaria de Economia ni la DGM enlistan en su portal el número de asignaciones. Solo aparece el acto juridico en el portal de diario oficial de la federación haciendo una búsqueda. Para el 2019 el portal no arroja resultados y para el criterio de busqueda "asignación minera" y aparecen un total de 187 registros. 
  </t>
    </r>
    <r>
      <rPr>
        <b/>
        <sz val="11"/>
        <color theme="1"/>
        <rFont val="Franklin Gothic Book"/>
        <family val="2"/>
      </rPr>
      <t xml:space="preserve">
PROCESO DE ADJUDICACIÓN:
</t>
    </r>
    <r>
      <rPr>
        <sz val="11"/>
        <color theme="1"/>
        <rFont val="Franklin Gothic Book"/>
        <family val="2"/>
      </rPr>
      <t xml:space="preserve">
En la página de la Dirección General Minera se encuentra el proceso para la solicitud de concesiones mineras con los criterios técnicos y financieros, no se encuentra información en referencia a los procesos de transferencia, ni procesos licitatorios en curso. Tampoco se encuentra información en relación al proceso de asignaciones al Servicio Geológico Mexicano (SGM) en la entidades competentes, sin embargo ésta última está disponible en el portal EITI. 
</t>
    </r>
  </si>
  <si>
    <r>
      <rPr>
        <b/>
        <sz val="11"/>
        <color theme="1"/>
        <rFont val="Franklin Gothic Book"/>
        <family val="2"/>
      </rPr>
      <t xml:space="preserve">ADJUDICACIONES: 
</t>
    </r>
    <r>
      <rPr>
        <sz val="11"/>
        <color theme="1"/>
        <rFont val="Franklin Gothic Book"/>
        <family val="2"/>
      </rPr>
      <t xml:space="preserve">La información de los receptores de asignaciones y contratos es publicada de manera detallada en la página de rondas México.  
El histórico de las asignaciones y contratos se encuentra publicado en el portal Rondas México.
Características de la información en Rondas México: Se pueden consultar cada uno de los contratos.  La fuente no informa última fecha de actualización de la página web por lo que no se puede establecer la vigencia de la información. La información de los contratos no se puede exportar en base de datos. 
</t>
    </r>
    <r>
      <rPr>
        <b/>
        <sz val="11"/>
        <color theme="1"/>
        <rFont val="Franklin Gothic Book"/>
        <family val="2"/>
      </rPr>
      <t xml:space="preserve">
PROCESO DE ADJUDICACIÓN:</t>
    </r>
    <r>
      <rPr>
        <sz val="11"/>
        <color theme="1"/>
        <rFont val="Franklin Gothic Book"/>
        <family val="2"/>
      </rPr>
      <t xml:space="preserve">
En la página de la Comisión Nacional de Hidrocarburos se encuentra disponible el acceso al  Acuerdo CNH.E.50.002/2020 en el Diario Oficial de la Federación, en este documento se explica el proceso de adjudicación de contratos de exploración y explotación de hidrocarburos. Se encuentra de igual forma el acceso a las asignaciones, e este proceso y el de migraciones está contenido en la Ley de Hidrocarburos y su reglamentación. 
</t>
    </r>
  </si>
  <si>
    <t xml:space="preserve">CartonMimex es referenciado por la Secretaria de Economía y la Dirección General Minera como el registro de títulos de concesión minera. En este portal es posible consultar 34.757 títulos de concesión. No es posible establecer la empresas de importancia relativa para el sector. 
Características de la información: En la plataforma se puede consultar el nombre del adjudicatorario, la extensión de la superficie contractual pero no las coordenadas, se puede consultar la fecha de expedición del título pero no su vigencia. CartonMimex tiene información parcial del 2019 y no cubre años posteriores. La información no se puede extraer en base de datos. </t>
  </si>
  <si>
    <t>Las asignaciones y contratos se encuentran divulgados de manera sistemática en la página de rondas México. Se encuentran divulgadas todas las asignaciones y contratos con sus anexos y modificaciones. 
Características de la información: En la plataforma se puede consultar el nombre del adjudicatorario y de sus socios. La extensión de la superficie contractual y coordenadas se encuentran publicadas. De igual forma es posible consultar la fecha efectiva del contrato y su vigencia. La información no se puede extraer en base de datos.</t>
  </si>
  <si>
    <t xml:space="preserve">https://www.plataformadetransparencia.org.mx/web/guest/inicio
Ruta de acceso: Información - Federación - Secretaria de Economía - Concursos, licencias, permisos, concesiones.
</t>
  </si>
  <si>
    <t xml:space="preserve">El país cuenta con normativa que promueve la transparencia y acceso a la información. Adicionalmente la normativa sectorial también da instrucciones en referencia al tema. El país cuenta con un portal de transparencia donde todos los sujetos obligados deben aportar información general y específica de acuerdo a su competencia. 
Los documentos de los títulos de concesión minera están disponibles para el año 2018 en la plataforma nacional de transparencia, mientras que la totalidad de los archivos de las asignaciones y contratos se encuentra en la Boveda de Contratos de la Comisión Nacional de Hidrocarburos y también en la plataforma de Rondas México. </t>
  </si>
  <si>
    <t xml:space="preserve">Si, mediante divulgación sistemática en la Ley de Instituciones de Crédito </t>
  </si>
  <si>
    <t>https://datos.gob.mx/busca/dataset/registro-de-empresas</t>
  </si>
  <si>
    <t>https://datos.gob.mx/blog/mexico-en-la-cumbre-anticorrupcion-2016-datos-abiertos-y-contrataciones-abiertas
https://assets.publishing.service.gov.uk/government/uploads/system/uploads/attachment_data/file/522966/Mexico.pdf</t>
  </si>
  <si>
    <r>
      <t xml:space="preserve">https://www.plataformadetransparencia.org.mx/web/guest/inicio
https://www.pemex.com/ri/finanzas/Resultados%20anuales/Dictamen%20Consolidado%20dic%202019.pdf
</t>
    </r>
    <r>
      <rPr>
        <i/>
        <sz val="11"/>
        <color theme="1"/>
        <rFont val="Franklin Gothic Book"/>
        <family val="2"/>
      </rPr>
      <t>Entidades Subsidiarias - p12
Listado compañias filiales - p 41
Listado de inversiones en negocio conjuntos, asociadas y otras - p 59
Contratos producción compartida / licencia - p 70 -73</t>
    </r>
    <r>
      <rPr>
        <i/>
        <u/>
        <sz val="11"/>
        <color theme="1"/>
        <rFont val="Franklin Gothic Book"/>
        <family val="2"/>
      </rPr>
      <t xml:space="preserve">
https://www.pemex.com/acerca/gobierno-corporativo/consejo/Paginas/acuerdos_2019.aspx</t>
    </r>
  </si>
  <si>
    <t>https://www.gob.mx/se/acciones-y-programas/mineria-portafolio-de-proyectos-de-la-dgdm
http://www.sgm.gob.mx/productos/pdf/Anuario_2019_Edicion_2020.pdf
https://www.sgm.gob.mx/GeoInfoMexGobMx/</t>
  </si>
  <si>
    <t xml:space="preserve">La información solicitada en los requisitos se encuentra divulgada por cada una de las entidades competentes. </t>
  </si>
  <si>
    <t>La Ley de Petróleos abarca los temas que describen la titularidad estatal. 
Los estados financieros se encuentran publicados y presentan datos de las entidades subsidiarias. 
Las obligaciones (DEUDA) de Pemex y las entidades subsidiarias se pública en la página web y en los estados financieros. 
Los estados financieros informan el listado de las entidades  subsidiarias y filiales. Los terminos de participación se publican en Acuerdos y en la Plataforma Nacional de Transparencia a partir del 2020.
La estrutura del gobierno corporativo de PEMEX y cada una de las entidades subsidiarias se publica en la página web y plataforma de transparencia, así como las actas y acuerdos donde se registra la toma de decisiones.
Las inversiones realizadas para el período se publican en los estados financieros, sin embargo no se encuentra referencia a préstamos realizados a las compañías subsidiarias. 
PEMEX aclara que: Petroleos Mexicanos y sus Empresas Productivas Subsidiarias no proporciona ningun tipo de crédito a las compañias o consorcios que intervienen en proyectos extractivos.</t>
  </si>
  <si>
    <t xml:space="preserve">Concesiones y/o transferencias: 21
Asignaciones: 0
Los títulos de concesión 2019 corresponden a modificaciones a títulos existentes. No se han expedido titulos de concesión sobre territorio libre en la nueva administración. </t>
  </si>
  <si>
    <t xml:space="preserve">Sector hidrocarburos - Características de la información: En la plataforma se puede consultar la información de producción desagregada por bien y por periodo hasta el 2021. Se publica el precio de los bienes más no el valor de la producción. La información se encuentra disponible para consultas o formatos descargables. Para la hoja de cálculo se uso el precio promedio de la mezcla mexicana para el 2019. 
Sector mineria - Características de la información: La información de producción es publicada anualmente en el Anuario Estadístico de Mineria. La información no se encuentra disponible para consultas o formatos descargables. </t>
  </si>
  <si>
    <t>http://www.diputados.gob.mx/LeyesBiblio/pdf/43_200521.pdf
https://dof.gob.mx/nota_detalle.php?codigo=5554909&amp;fecha=22/03/2019
https://www.imolin.org/doc/amlid/Mexico/Disposiciones_de_Carater_General_a_que_se_refiere_Articulo_115_de_la_Ley_de_Instituciones_de_Credito.pdf
https://eiti.transparenciapresupuestaria.gob.mx/swb/eiti/datos_documentos
Ruta: Datos y Documetos  - Rendición de cuentas - Definición Beneficiario Real</t>
  </si>
  <si>
    <t xml:space="preserve">La información disponible en materia de beneficiarios reales corresponde a compromisos del gobierno federal en el marco de la Cumbre Anticorrupción de 2016. Sin embargo no se evidencia un consolidado a nivel de política aunque el compromiso en el sector hidrocarburos fue cumplido con los procesos licitartorios de las Rondas. 
La definición definición de propietario real:
Resolución por la que se expiden las Disposiciones de Carácter General (DCG) que se refieren los Arts. 115 de la Ley de Instituciones de Crédito, establece en el art. 2: XVI.    Propietario Real,  a  aquella persona física que, por medio de  otra o  de  cualquier acto  o  mecanismo, obtiene los   beneficios derivados de  un  contrato  u  Operación celebrado con  la  Entidad y  es, en última instancia, el verdadero dueño de   los recursos, al  tener sobre estos derechos de   uso, disfrute, aprovechamiento, dispersión o  disposición (Párrafo reformado D.O.F., 9  de marzo de   2017). El  término Propietario Real también comprende a aquella persona o  grupo de personas físicas que ejerzan el  Control sobre una persona moral, así como, en   su  caso, a  las   personas que   puedan instruir o determinar, para beneficio económico pro - pio,   los actos susceptibles de realizarse a  través de   Fideicomisos, mandatos o  comisiones (Párrafo adicionado D.O.F., 9 de marzo de 2017). 
La definición de beneficiario final fue apobada por el GMN recientemente y publicada en la plataforma EITI México:
Se entiende por Beneficiario Final a la persona física que:
a) por medio de cualquier acto o mecanismo, ya sea la titularidad de acciones o capital social o cualquier otro, obtiene los beneficios derivados de una cuenta, contrato, concesión u operación y es quien, en última instancia, ejerce los derechos de uso, disfrute, aprovechamiento o disposición de los recursos de una persona moral; y/o
b) ejerce control, directa o indirectamente, sobre una persona moral, es decir, que tiene derecho a dirigir o tener una influencia significativa sobre las decisiones de la administración; de las asambleas de accionistas u órganos equivalentes; así como contempla a las personas que puedan instruir o determinar, en las actividades de una persona moral para beneficio económico propio, los actos susceptibles de realizarse a través de fideicomisos, mandatos o comisiones.
</t>
  </si>
  <si>
    <t>1,103.324</t>
  </si>
  <si>
    <t>Petróleo crudo (2709), volumen mbd</t>
  </si>
  <si>
    <t xml:space="preserve">Sector Hidrocarburos: La información de valor de las exportaciones es publicada por el INEGI. La información se encuentra al 2021 y es descargable en bases de datos.  La información dell volumen de exportación se encuentra sólo disponible para la producción de PEMEX, se encuentra al 2021 y es descargable en bases de datos. 
Sector Mineria: La información se encuentra publicada en el Anuario Estadístico de Mineria a 2019. No es descargable en bases de datos. La información de volumen se encuentra por codigo arancelario y para la presente plantillla fue agregada. </t>
  </si>
  <si>
    <t>Gas natural (2711), volumen  MMpcd</t>
  </si>
  <si>
    <t>https://www.inegi.org.mx/app/tabulados/default.html?nc=821
https://ebdi.pemex.com/bdi/bdiController.do?action=cuadro&amp;subAction=applyOptions</t>
  </si>
  <si>
    <t>La información está disponible en la plataforma del Fondo Mexicano del Petróleo. Se puede consultar a 2021 y es descargable en bases de datos.</t>
  </si>
  <si>
    <t xml:space="preserve">La información es publicada por PEMEX en sus Estados Financieros Auditados. </t>
  </si>
  <si>
    <t xml:space="preserve">La información para ambos casos está disponible en los Informes de la Secretaria de Hacienda. La información no se encuentra en bases de datos descargables. </t>
  </si>
  <si>
    <r>
      <rPr>
        <b/>
        <u/>
        <sz val="9"/>
        <color theme="1"/>
        <rFont val="Franklin Gothic Book"/>
        <family val="2"/>
      </rPr>
      <t>PIB</t>
    </r>
    <r>
      <rPr>
        <sz val="9"/>
        <color theme="1"/>
        <rFont val="Franklin Gothic Book"/>
        <family val="2"/>
      </rPr>
      <t xml:space="preserve">
En el Informe EITI 2018 se presenta la variación porcentual del PIB entre periodos y tipos de actividad. No se informa una cifra para el PIB general y la información sectorial se analiza de diferente manera. 
La información está divulgada de manera sistemática en series de tiempo en valores constantes y corrientes y con variaciones porcentuales. 
</t>
    </r>
    <r>
      <rPr>
        <b/>
        <u/>
        <sz val="9"/>
        <color theme="1"/>
        <rFont val="Franklin Gothic Book"/>
        <family val="2"/>
      </rPr>
      <t>INGRESOS GUBERNAMENTALES</t>
    </r>
    <r>
      <rPr>
        <u/>
        <sz val="9"/>
        <color theme="1"/>
        <rFont val="Franklin Gothic Book"/>
        <family val="2"/>
      </rPr>
      <t xml:space="preserve">
</t>
    </r>
    <r>
      <rPr>
        <sz val="9"/>
        <color theme="1"/>
        <rFont val="Franklin Gothic Book"/>
        <family val="2"/>
      </rPr>
      <t xml:space="preserve">En el Informe EITI 2018 se presentan los ingresos de manera desagregada por rubro. Sin embargo no se presenta el dato para el impuesto a la exploración y explotación de hidrocarburos. 
La información en general está divulgada de manera  sistemática en los informes de la Secretaria de Hacienda. Para el 2019 no se encuentra la cifra de los Derechos Mineros desagregada, sin embargo está disponible para el 2010. La cifra del impuesto a la exploración y explotación de hidrocarburos se encuentra disponible en los informes del SAT. 
</t>
    </r>
    <r>
      <rPr>
        <b/>
        <u/>
        <sz val="9"/>
        <color theme="1"/>
        <rFont val="Franklin Gothic Book"/>
        <family val="2"/>
      </rPr>
      <t xml:space="preserve">EXPORTACIONES / EMPLEO /
</t>
    </r>
    <r>
      <rPr>
        <sz val="9"/>
        <color theme="1"/>
        <rFont val="Franklin Gothic Book"/>
        <family val="2"/>
      </rPr>
      <t xml:space="preserve">La información en general está divulgada de manera  sistemática. Tanbién se encuentra información sectorial publicada por la Dirección General Minera y el Fondo de Pertroleos Mexicanos. </t>
    </r>
  </si>
  <si>
    <t>En caso afirmativo, ¿se divulgaron públicamente los gastos cuasifiscales, prestando adecuada atención a la calidad de los datos de conformidad con el Requisito 4.9?</t>
  </si>
  <si>
    <t>En caso afirmativo, ¿las divulgaciones públicas de los gastos cuasifiscales fueron exhaustivas?</t>
  </si>
  <si>
    <t>En caso afirmativo, ¿las divulgaciones públicas de los gastos cuasifiscales se desglosaron a niveles proporcionales a lo dispuesto en el Requisito 4.7?</t>
  </si>
  <si>
    <t>En caso afirmativo, ¿cuál fue el valor total de los gastos cuasifiscales incurridos por las empresas de titularidad estatal?</t>
  </si>
  <si>
    <t>¿El Gobierno o las empresas de titularidad estatal divulgan información sobre los gastos cuasifiscales?</t>
  </si>
  <si>
    <t>Tipo de gastos cuasifiscales 2</t>
  </si>
  <si>
    <t>Tipo de gastos cuasifiscales 1</t>
  </si>
  <si>
    <t>¿El Requisito 6.2 resulta aplicable al período en examen?</t>
  </si>
  <si>
    <t xml:space="preserve">No aplicable </t>
  </si>
  <si>
    <t xml:space="preserve">Progreso en el cumplimiento del objetivo del requisito, que consiste en garantizar la transparencia y rendición de cuentas en la gestión de los gastos de empresas de titularidad estatal incurridos en nombre del Gobierno y financiados con recursos de origen extractivo que no se reflejan en el presupuesto nacional. </t>
  </si>
  <si>
    <t>Objetivo del Requisito 6.2</t>
  </si>
  <si>
    <t>Requisito 6.2: Gastos cuasifiscales de empresas de titularidad estatal</t>
  </si>
  <si>
    <t>Declaración PEMEX: Petroleos Mexicanos y sus Empresas Productivas Subsidiarias no lleva a cabo actividades cuasifiscales, ya que estas generalmente se realizan con perdidas o por debajo de la tasa normal de ganancia, con lo cual se proporciona un subsidio implicito a los precios.</t>
  </si>
  <si>
    <t>En caso afirmativo, ¿se divulgaron los gastos ambientales obligatorios, prestando adecuada atención a la calidad de los datos de conformidad con el Requisito 4.9?</t>
  </si>
  <si>
    <t>En caso afirmativo, ¿cuál fue el valor total de los pagos ambientales voluntarios?</t>
  </si>
  <si>
    <t>En caso afirmativo, ¿cuál fue el valor total de los pagos ambientales obligatorios?</t>
  </si>
  <si>
    <t>¿El Gobierno divulga información sobre los pagos ambientales?</t>
  </si>
  <si>
    <t>Pagos ambientales</t>
  </si>
  <si>
    <t>En caso afirmativo, ¿se divulgaron los gastos sociales obligatorios, prestando adecuada atención a la calidad de los datos de conformidad con el Requisito 4.9?</t>
  </si>
  <si>
    <t>¿Las divulgaciones públicas de las empresas referentes a los gastos sociales obligatorios se desglosaron según el tipo de pago, la empresa, la realización en efectivo o en especie, e incluyen información acerca de la naturaleza de los gastos en especie y la identidad de los eventuales beneficiarios de carácter no gubernamental?</t>
  </si>
  <si>
    <t>https://www.pemex.com/etica_y_transparencia/transparencia/informes/Documents/inf_sustentabilidad_2019_esp.pdf</t>
  </si>
  <si>
    <r>
      <t>En caso afirmativo, ¿cuál fue el valor total de los</t>
    </r>
    <r>
      <rPr>
        <b/>
        <i/>
        <u/>
        <sz val="11"/>
        <rFont val="Franklin Gothic Book"/>
        <family val="2"/>
      </rPr>
      <t xml:space="preserve"> gastos sociales voluntarios </t>
    </r>
    <r>
      <rPr>
        <i/>
        <sz val="11"/>
        <rFont val="Franklin Gothic Book"/>
        <family val="2"/>
      </rPr>
      <t>pagados?</t>
    </r>
  </si>
  <si>
    <t>En caso afirmativo, ¿cuál fue el valor total de los gastos sociales obligatorios pagados?</t>
  </si>
  <si>
    <t>¿Las empresas divulgan información sobre los gastos sociales?</t>
  </si>
  <si>
    <t>¿Las divulgaciones públicas del Gobierno referentes a los gastos sociales obligatorios se desglosaron según el tipo de pago, la empresa, la realización en efectivo o en especie, e incluyen información acerca de la naturaleza de los gastos en especie y la identidad de los eventuales beneficiarios de carácter no gubernamental?</t>
  </si>
  <si>
    <t>En caso afirmativo, ¿cuál fue el valor total de los gastos sociales voluntarios recibidos?</t>
  </si>
  <si>
    <t>En caso afirmativo, ¿cuál fue el valor total de los gastos sociales obligatorios recibidos?</t>
  </si>
  <si>
    <t>¿El Gobierno divulga información sobre los gastos sociales?</t>
  </si>
  <si>
    <t>Gastos sociales</t>
  </si>
  <si>
    <t>¿El Requisito 6.1 resulta aplicable al período en examen?</t>
  </si>
  <si>
    <t xml:space="preserve">Progreso en el cumplimiento del objetivo del requisito, que consiste en posibilitar que el público comprenda las contribuciones sociales y ambientales de las empresas extractivas, y ofrecer una base para evaluar el cumplimiento por parte de las empresas extractivas de sus obligaciones legales y contractuales que imponen la realización de gastos sociales y ambientales. </t>
  </si>
  <si>
    <t>Objetivo del Requisito 6.1</t>
  </si>
  <si>
    <t>Requisito 6.1: Gastos sociales y ambientales</t>
  </si>
  <si>
    <t>PEMEX SÍ, mediante divulgación sistemática</t>
  </si>
  <si>
    <t>https://www.fmped.org.mx/transparencia/%7BE2BBCC11-A6A2-F5FF-25D7-F1E291954902%7D.pdf</t>
  </si>
  <si>
    <t>Para el sector de hidrocarburos la información se encuentra publicada con exhaustividad en la plataforma del Fondo de Petroleos Mexicano. Para el sector de minería la distribución de recursos del Fondo Minero no está disponible para el 2019.</t>
  </si>
  <si>
    <t xml:space="preserve"> Plenamente cumplido</t>
  </si>
  <si>
    <t xml:space="preserve"> Mayormente cumplido</t>
  </si>
  <si>
    <t>Mayormente cumplido</t>
  </si>
  <si>
    <t>Si, mediante Informe EITI 2018</t>
  </si>
  <si>
    <t>Plenamente cumplido</t>
  </si>
  <si>
    <t>Si, requisito de Rondas Mexico</t>
  </si>
  <si>
    <t>Si, para sector hidrocarburos en Rondas México</t>
  </si>
  <si>
    <t>Si, medianre régimen EITI</t>
  </si>
  <si>
    <t>https://eiti.transparenciapresupuestaria.gob.mx/swb/eiti/home</t>
  </si>
  <si>
    <t>Parcialmente cumplido</t>
  </si>
  <si>
    <t>Si, mediante Informe EITI</t>
  </si>
  <si>
    <t>$ 361 Millones de USD</t>
  </si>
  <si>
    <t>13,078.4</t>
  </si>
  <si>
    <t>23,810.1</t>
  </si>
  <si>
    <t>5.8</t>
  </si>
  <si>
    <t>2,710.7</t>
  </si>
  <si>
    <t>766.5</t>
  </si>
  <si>
    <t>356,327.8</t>
  </si>
  <si>
    <t>63,021.9</t>
  </si>
  <si>
    <t>1,068.0</t>
  </si>
  <si>
    <t>1,455.3</t>
  </si>
  <si>
    <t>666.3</t>
  </si>
  <si>
    <t>2,234.6</t>
  </si>
  <si>
    <t>6,931.3</t>
  </si>
  <si>
    <t>477,870.9</t>
  </si>
  <si>
    <t>RF-C030-2017-007</t>
  </si>
  <si>
    <t>RF-C067-2018-031</t>
  </si>
  <si>
    <t xml:space="preserve">BP Exploration Mexico, SA de CV </t>
  </si>
  <si>
    <t>Fondo Mexicano de Petroleos</t>
  </si>
  <si>
    <t>Impuesto por la actividad de exploración y extracción</t>
  </si>
  <si>
    <t>BEM-150126-5QA</t>
  </si>
  <si>
    <t>TOTAL E&amp;P MEXICO SA DE CV</t>
  </si>
  <si>
    <t>CNH-R01-L04-A2.CPP/2016</t>
  </si>
  <si>
    <t>CNH-R02-L01-A15.CPP/2017</t>
  </si>
  <si>
    <t>CNH-R03-L01-AS-CS-06-2018</t>
  </si>
  <si>
    <t>Equinox Gold</t>
  </si>
  <si>
    <t>Total en pesos MXN</t>
  </si>
  <si>
    <t>Nombre del proyecto contrato / titulo</t>
  </si>
  <si>
    <t>Total en millones de MXN</t>
  </si>
  <si>
    <t>Oro y Plata</t>
  </si>
  <si>
    <t>Privada</t>
  </si>
  <si>
    <t>Pendiente información ambiental</t>
  </si>
  <si>
    <t>No aplicable</t>
  </si>
  <si>
    <t>BHP BILLITON PETROLEO OPERACIONES DE MEXICO, S. DE R. DE C.V</t>
  </si>
  <si>
    <t>CNH-A1-TRION/2016</t>
  </si>
  <si>
    <t>Wintershall Dea Mexico S.R.L de C.V.</t>
  </si>
  <si>
    <t>TEM150303B71</t>
  </si>
  <si>
    <t>PEP9207167XA</t>
  </si>
  <si>
    <t>BBP141211LC5</t>
  </si>
  <si>
    <t>DDE151002QY9</t>
  </si>
  <si>
    <t>SEE1412105FA</t>
  </si>
  <si>
    <t>Estatal</t>
  </si>
  <si>
    <t>NO APLICA</t>
  </si>
  <si>
    <t>Regalía Base</t>
  </si>
  <si>
    <t>Sobre Regalía</t>
  </si>
  <si>
    <t>CNH-A4-OGARRIO/2018</t>
  </si>
  <si>
    <t>CNH-R03-L01-TMV-02/2018</t>
  </si>
  <si>
    <t>CNH-R03-L01-TMV-03/2018</t>
  </si>
  <si>
    <t>CNH-R03-L01-AS-CS-14/2018</t>
  </si>
  <si>
    <t>SIN INFORMACION</t>
  </si>
  <si>
    <t>AGNICO EAGLE MEXICO SA DE CV</t>
  </si>
  <si>
    <t>AEM050110CF8</t>
  </si>
  <si>
    <t>Derecho especial sobre minería</t>
  </si>
  <si>
    <t>Impuesto sobre la renta</t>
  </si>
  <si>
    <t>MON001215JC0</t>
  </si>
  <si>
    <t>https://www.agnicoeagle.com/English/investor-relations/news-and-events/news-releases/news-release-details/2020/Agnico-Eagle-Reports-Fourth-Quarter-and-Full-Year-2019-Results/default.aspx</t>
  </si>
  <si>
    <t>ALAMOS GOLD / MINAS DE ORO NACIONAL SA DE CV</t>
  </si>
  <si>
    <t>Oro</t>
  </si>
  <si>
    <t>ALEJANDRA</t>
  </si>
  <si>
    <t>BETY</t>
  </si>
  <si>
    <t>CAPULIN 2</t>
  </si>
  <si>
    <t>CARBONERAS</t>
  </si>
  <si>
    <t>CARBONERAS 2</t>
  </si>
  <si>
    <t>CARBONERAS 3</t>
  </si>
  <si>
    <t>CAROLINA</t>
  </si>
  <si>
    <t>CONTINUACION DE VIRGENCITA</t>
  </si>
  <si>
    <t>CRISTINA</t>
  </si>
  <si>
    <t>EL CARRICITO</t>
  </si>
  <si>
    <t>EL CARRICITO 2</t>
  </si>
  <si>
    <t>EL CERRO PELON</t>
  </si>
  <si>
    <t>EL CERRO PELON 2</t>
  </si>
  <si>
    <t>EL CERRO PELON 3</t>
  </si>
  <si>
    <t>EL JABALI</t>
  </si>
  <si>
    <t>EL JASPE</t>
  </si>
  <si>
    <t>EL MARRANO</t>
  </si>
  <si>
    <t>EL POTRERO</t>
  </si>
  <si>
    <t>EL VICTOR DE MULATOS</t>
  </si>
  <si>
    <t>LA CENTRAL</t>
  </si>
  <si>
    <t>LA CENTRAL NO.1</t>
  </si>
  <si>
    <t>LAS MEXTEÑAS</t>
  </si>
  <si>
    <t>LAURA FRACC. A</t>
  </si>
  <si>
    <t>LAURA FRACCION. B</t>
  </si>
  <si>
    <t>LOS COMPADRES</t>
  </si>
  <si>
    <t>MIRTHA</t>
  </si>
  <si>
    <t>NUEVO MULATOS</t>
  </si>
  <si>
    <t>OSTIMURI 1</t>
  </si>
  <si>
    <t>PALMA 1</t>
  </si>
  <si>
    <t>PUEBLA 1</t>
  </si>
  <si>
    <t>PUEBLA 2</t>
  </si>
  <si>
    <t>PUEBLA 3 FRACC.I</t>
  </si>
  <si>
    <t>PUEBLA FRACCION 1</t>
  </si>
  <si>
    <t>SALAMADRA FRACCION 1</t>
  </si>
  <si>
    <t>SALAMADRA FRACCION 2</t>
  </si>
  <si>
    <t>SALAMADRA FRACCION 3</t>
  </si>
  <si>
    <t>SAN CARLOS</t>
  </si>
  <si>
    <t>SAN LORENZO</t>
  </si>
  <si>
    <t>SAN MIGUEL I</t>
  </si>
  <si>
    <t>SAN MIGUEL 2</t>
  </si>
  <si>
    <t>SAN NICOLAS FRACCION A</t>
  </si>
  <si>
    <t>SAN NICOLAS FRACCION B</t>
  </si>
  <si>
    <t>TEQUILA</t>
  </si>
  <si>
    <t>IMM-850528-1U0</t>
  </si>
  <si>
    <t>MCO860704QQ1</t>
  </si>
  <si>
    <t>OME110124EV2</t>
  </si>
  <si>
    <t>Plata</t>
  </si>
  <si>
    <t xml:space="preserve">Los ingresos del gobierno federal son publicados en los informes anuales al congreso por parte de la Secretaria de Hacienda. La información está disponible a 2020 y no se presenta en bases de datos descargables. La información entre los informes del 2018 al 2020 varia en nivel de desglose. Para el 2020 la información de Derechos Mineros ya aprecece desglosada en esta fuente, no está disponible para el 2019. 
La información relativa al impuesto por exploración y explotación de hidrocarburos es publicda en los informes del SAT. Está disponible para el año 2019.
En referencia a la materialidad y umbrales del Informe EITI es recomendable identificar las empresas con mayor producción para el año fiscal a reportar, de esta manera se puede asegurar una mejor participación del sector privado en los próximos Informes EITI. 
Para el período 2019 es de destacar la respuesta de las empresas que diligenciaron los formularios, puesto que se logro un avance en el reporte por contrato y licencia. Para el sector minero es un hito puesto que transparenta los grupos empresariales y los títulos que les han sido asignados. Las empresas que respondieron lo hicieron de manera detallada generando un avance importante en el Informe y sentando un precedente positivo para el sector. 
</t>
  </si>
  <si>
    <t>Impuesto sobre la Renta  (NOTA 1)</t>
  </si>
  <si>
    <t>Impuesto sobre la Renta
La cifra reportada por Pemex de pérdida fiscal para Asignaciones durante el ejercicio 2019 fue de 136,523.6 millones de pesos, por lo cual, debido a las pérdidas fiscales observadas el impuesto causado no presentó flujo hacia el Estado.</t>
  </si>
  <si>
    <t xml:space="preserve"> CNH-R03-L01-AS-CS-13/2018</t>
  </si>
  <si>
    <t>CNH-R03-L01-G-CS-02/2018</t>
  </si>
  <si>
    <t>CNH-R03-L01-G-TMV-04/2018</t>
  </si>
  <si>
    <t>CNH-R02-L04-AP-CM-G09/2018</t>
  </si>
  <si>
    <t>CNH-R02-L04-AP-PG05/2018</t>
  </si>
  <si>
    <t>CNH-R02-L01-A8.CS/2017</t>
  </si>
  <si>
    <t>CNH-R02-L01-A2.TM/2017</t>
  </si>
  <si>
    <t>CNH-R03-L01-G-CS-04/2018</t>
  </si>
  <si>
    <t>Shell Exploración y Extracción de México, S.A. de C.V.</t>
  </si>
  <si>
    <t>CNH-R03-L01-G-TMV-03/2018</t>
  </si>
  <si>
    <t>Deutsche Erdoel México, S. de R.L. de C.V.</t>
  </si>
  <si>
    <t>CNH-R03-L01-G-TMV-02/2018</t>
  </si>
  <si>
    <t>CNH-R02-L04-AP-CS-G03/2018</t>
  </si>
  <si>
    <t>Chevron Energía de México S de RL de CV</t>
  </si>
  <si>
    <t>CNH-R02-L04-AP-PG02/2018</t>
  </si>
  <si>
    <t>CNH-R01-L04-A3.CPP/2016</t>
  </si>
  <si>
    <t>Total en millones de pesos MXN</t>
  </si>
  <si>
    <t>CNH-R02-L04-AP-PG03/2018</t>
  </si>
  <si>
    <t>CNH-R02-L04-AP-PG04/2018</t>
  </si>
  <si>
    <t>CNH-R02-L04-AP-PG06/2018</t>
  </si>
  <si>
    <t>CNH-R02-L04-AP-PG07/2018</t>
  </si>
  <si>
    <t>CNH-R02-L04-AP-CS-G01/2018</t>
  </si>
  <si>
    <t>CNH-R02-L04-AP-CS-G02/2018</t>
  </si>
  <si>
    <t>CNH-R02-L04-AP-CS-G04/2018</t>
  </si>
  <si>
    <t>CNH-R02-L04-AP-CS-G09/2018</t>
  </si>
  <si>
    <t>$5,384,289 MXN
 (Millones pesos )</t>
  </si>
  <si>
    <t>$1,506,710 MXN
 (Millones pesos )</t>
  </si>
  <si>
    <t>$ 24,453,868 MXN 
(Millones pesos valores corrientes 2013)
$ 18,487,338 MXN 
(Millones pesos valores constantes 2013)</t>
  </si>
  <si>
    <t>$ 952,916 MXN 
(Millones pesos valores corrientes 2013)
$ 774,314 MXN 
(Millones pesos valores constantes 2013)</t>
  </si>
  <si>
    <t>http://www.sgm.gob.mx/productos/pdf/Anuario_2019_Edicion_2020.pdf
https://hidrocarburos.gob.mx/estadisticas/</t>
  </si>
  <si>
    <t>$4.7 millones de dólares - Sector Minero
$621,120 millones de pesos - Sector hidrocarburos - asignaciones
$2.6 millones de dólares - Sectoe hidrocarburos - contratos</t>
  </si>
  <si>
    <t>https://www.bp.com/es_mx/mexico/home.html</t>
  </si>
  <si>
    <t>https://www.shell.com.mx/</t>
  </si>
  <si>
    <t>https://wintershalldea.com/en</t>
  </si>
  <si>
    <t>https://www.total.com/mexico</t>
  </si>
  <si>
    <t>https://www.bhp.com/espanol/negocios/petroleo/</t>
  </si>
  <si>
    <t>https://www.alamosgold.com/home/default.aspx</t>
  </si>
  <si>
    <t>GRUPO MEXICO</t>
  </si>
  <si>
    <t>https://www.gmexico.com/</t>
  </si>
  <si>
    <t>IMM8505281U0</t>
  </si>
  <si>
    <t>Zinc, Plomo, Cobre, Coque Metalúrgico</t>
  </si>
  <si>
    <t>Petróleo, gas, condensados</t>
  </si>
  <si>
    <t xml:space="preserve">No aplica </t>
  </si>
  <si>
    <t>https://www.asf.gob.mx/Default/Index</t>
  </si>
  <si>
    <t xml:space="preserve">Este pago fue reportado por PEMEX, sin embargo el contrato es operado por la empresa mencionada ante autoridad competente y solo se reporta la fracción que le corresponde a PEMEX de acuerdo a su porcentaje de participación. </t>
  </si>
  <si>
    <r>
      <t xml:space="preserve">La Secretaria de Hacienda en su plataforma de información publica los presupuestos e informes de gasto de manera sistemática. La información se encuentra al 2021, se puede hacer consultas y descargar las bases de datos. 
</t>
    </r>
    <r>
      <rPr>
        <b/>
        <sz val="11"/>
        <color theme="1"/>
        <rFont val="Franklin Gothic Book"/>
        <family val="2"/>
      </rPr>
      <t xml:space="preserve">La información para los demás fondos específicos en cuanto a gestión no está disponible. </t>
    </r>
  </si>
  <si>
    <t>Empresa Operadora</t>
  </si>
  <si>
    <t>AGNICO SONORA SA DE CV</t>
  </si>
  <si>
    <t>RGM031210R91</t>
  </si>
  <si>
    <t>https://www.equinoxgold.com</t>
  </si>
  <si>
    <t>Industrial Minera México, .S.A. de C.V. /Grupo México</t>
  </si>
  <si>
    <t>Industrial Minera México, .S.A. de C.V./Grupo México</t>
  </si>
  <si>
    <t>Mexicana de Cobre, S.A. de C.V./Grupo México</t>
  </si>
  <si>
    <t>Buenavista del Cobre, S.A. de C.V./Grupo México</t>
  </si>
  <si>
    <t>Operadora de Minas e Instalaciones Mineras, S.A. de C.V./Grupo México</t>
  </si>
  <si>
    <t>Metalúrgica de Cobre, S.A. de C.V./Grupo México</t>
  </si>
  <si>
    <t>Operadora de Minas de Nacozari, S.A. de C.V./Grupo México</t>
  </si>
  <si>
    <t>Baramin, S. A. de C. V.</t>
  </si>
  <si>
    <t>BAR 810427 FU2</t>
  </si>
  <si>
    <t>NO APLICA - 72 TÍTULOS DE CONCESIÓN</t>
  </si>
  <si>
    <t>Minera Fresnillo, S.A. de C.V. / Grupo Peñoles Fresnillo</t>
  </si>
  <si>
    <t>Minera Roble, S.A. de C.V. / Grupo Peñoles Fresnillo</t>
  </si>
  <si>
    <t>Minera Capela S.A. de C.V. / Grupo Peñoles Fresnillo</t>
  </si>
  <si>
    <t>Minera Penmont, S de R.L. de C.V. / Grupo Peñoles Fresnillo</t>
  </si>
  <si>
    <t>Minera San Julián,S.A. de C.V. / Grupo Peñoles Fresnillo</t>
  </si>
  <si>
    <t>Minera Tizapa, S.A. de C.V. / Grupo Peñoles Fresnillo</t>
  </si>
  <si>
    <t>Minera Bismark, S.A. de C.V. / Grupo Peñoles Fresnillo</t>
  </si>
  <si>
    <t>Minera Madero, S.A de C.V. / Grupo Peñoles Fresnillo</t>
  </si>
  <si>
    <t>Minera Saucito. S.A. de C.V. / Grupo Peñoles Fresnillo</t>
  </si>
  <si>
    <t>Compañía Minera Sabinas, S.A. de C.V. / Grupo Peñoles Fresnillo</t>
  </si>
  <si>
    <t>Minera Mexicana La Ciénega, S.A. de C.V. / Grupo Peñoles Fresnillo</t>
  </si>
  <si>
    <t>1. PEMEX EXPLORACIÓN Y PRODUCCIÓN</t>
  </si>
  <si>
    <t xml:space="preserve">2. BP Exploration Mexico, SA de CV </t>
  </si>
  <si>
    <t>3. TOTAL E&amp;P MEXICO, SA de CV</t>
  </si>
  <si>
    <t>4. BHP BILLITON PETROLEO OPERACIONES DE MEXICO, S. DE R. DE C.V</t>
  </si>
  <si>
    <t>5. Wintershall Dea Mexico S.R.L de C.V.</t>
  </si>
  <si>
    <t>6. SHELL EXPLORACION Y EXTRACCION DE MEXICO SA DE CV</t>
  </si>
  <si>
    <t>7. EQUINOX GOLD</t>
  </si>
  <si>
    <t>8. AGNICO SONORA SA DE CV</t>
  </si>
  <si>
    <t>9. AGNICO EAGLE MEXICO SA DE CV</t>
  </si>
  <si>
    <t>10. ALAMOS GOLD / MINAS DE ORO NACIONAL SA DE CV</t>
  </si>
  <si>
    <t>11. Industrial Minera México, .S.A. de C.V. / Grupo México</t>
  </si>
  <si>
    <t>12. Mexicana de Cobre, S.A. de C.V. / Grupo México</t>
  </si>
  <si>
    <t>13. Buenavista del Cobre, S.A. de C.V. / Grupo México</t>
  </si>
  <si>
    <t>14. Operadora de Minas e Instalaciones Mineras, S.A. de C.V. / Grupo México</t>
  </si>
  <si>
    <t>15. Metalúrgica de Cobre, S.A. de C.V. / Grupo México</t>
  </si>
  <si>
    <t>16. Operadora de Minas de Nacozari, S.A. de C.V. / Grupo México</t>
  </si>
  <si>
    <t>17. Baramin, S. A. de C. V.</t>
  </si>
  <si>
    <t>18. Compañía Minera Sabinas, S.A. de C.V. / Grupo Peñoles Fresnillo</t>
  </si>
  <si>
    <t>19. Minera Bismark, S.A. de C.V. / Grupo Peñoles Fresnillo</t>
  </si>
  <si>
    <t>20. Minera Capela S.A. de C.V. / Grupo Peñoles Fresnillo</t>
  </si>
  <si>
    <t>21. Minera Fresnillo, S.A. de C.V. / Grupo Peñoles Fresnillo</t>
  </si>
  <si>
    <t>22. Minera Madero, S.A de C.V. / Grupo Peñoles Fresnillo</t>
  </si>
  <si>
    <t>23. Minera Mexicana La Ciénega, S.A. de C.V. / Grupo Peñoles Fresnillo</t>
  </si>
  <si>
    <t>24. Minera Penmont, S de R.L. de C.V. / Grupo Peñoles Fresnillo</t>
  </si>
  <si>
    <t>25. Minera Roble, S.A. de C.V. / Grupo Peñoles Fresnillo</t>
  </si>
  <si>
    <t>26. Minera San Julián,S.A. de C.V. / Grupo Peñoles Fresnillo</t>
  </si>
  <si>
    <t>27. Minera Saucito. S.A. de C.V. / Grupo Peñoles Fresnillo</t>
  </si>
  <si>
    <t>28. Minera Tizapa, S.A. de C.V. / Grupo Peñoles Fresnillo</t>
  </si>
  <si>
    <t>GRUPO PEÑOLES FRESNILLO</t>
  </si>
  <si>
    <t>http://www.baramin.com.mx/sitio/</t>
  </si>
  <si>
    <t>MTI920514587</t>
  </si>
  <si>
    <t>http://www.penoles.com.mx</t>
  </si>
  <si>
    <t>Mineral de Bario</t>
  </si>
  <si>
    <t>MDO970311D36</t>
  </si>
  <si>
    <t>29. PLATA PANAMERICANA</t>
  </si>
  <si>
    <t>https://www.panamericansilver.com/es/operations/north-and-central-america/la-colorada/</t>
  </si>
  <si>
    <t xml:space="preserve">Compañía Minera Dolores, S.A. de C.V. </t>
  </si>
  <si>
    <t xml:space="preserve">Plata Panamericana, S.A. de C.V. </t>
  </si>
  <si>
    <t>PPA941118U14</t>
  </si>
  <si>
    <t xml:space="preserve">30. Compañía Minera Dolores, S.A. de C.V. </t>
  </si>
  <si>
    <t>CNH-M1-EK-BALAM/2017</t>
  </si>
  <si>
    <t>Regalía Base y Participación del Estado en la Utilidad Operativa (barriles petróleo)</t>
  </si>
  <si>
    <t>Regalía Base y Participación del Estado en la Utilidad Operativa(barriles condensado)</t>
  </si>
  <si>
    <t>Regalía Base y Participación del Estado en la Utilidad Operativa(mmbtu de gas)</t>
  </si>
  <si>
    <t>CNH-M2-Santuario-El Golpe/2017</t>
  </si>
  <si>
    <t>CNH-M3-MISIÓN/2018</t>
  </si>
  <si>
    <t>Petrofac México, S.A de C.V</t>
  </si>
  <si>
    <t>Servicios Múltiples de Burgos, S.A de C.V.</t>
  </si>
  <si>
    <t>CNH-A3.CÁRDENAS-MORA/2018</t>
  </si>
  <si>
    <t>Petrolera Cárdenas Mora S.A.P.I de C.V</t>
  </si>
  <si>
    <t>Deutsche Erdoel México, S. de R.L. de C.V</t>
  </si>
  <si>
    <t>CNH-A4.OGARRIO/2018</t>
  </si>
  <si>
    <t>CNH-M4-ÉBANO/2018</t>
  </si>
  <si>
    <t>DS Servicios Petroleros, S.A de C.V.</t>
  </si>
  <si>
    <t>Pemex Exploración y Producción</t>
  </si>
  <si>
    <t>Cuota Contractual para la Fase Exploratoria (pesos)*</t>
  </si>
  <si>
    <t>CNH-M5-MIQUETLA/2018</t>
  </si>
  <si>
    <t>Operadora de Campos DWF, S.A. de C.V.</t>
  </si>
  <si>
    <t>427,727.8</t>
  </si>
  <si>
    <r>
      <t xml:space="preserve">No existen pagos sociales obligatorios a las empresas del sector extractivo. La cifra divulgada en la plantilla corresponde a lo invertido por PEMEX en el área social de acuerdo a los publicado en su informe de Ssustentabilidad 2019. 
</t>
    </r>
    <r>
      <rPr>
        <b/>
        <sz val="8"/>
        <color theme="1"/>
        <rFont val="Franklin Gothic Book"/>
        <family val="2"/>
      </rPr>
      <t xml:space="preserve">NOTA ACLARATORIA PEMEX: </t>
    </r>
    <r>
      <rPr>
        <sz val="8"/>
        <color theme="1"/>
        <rFont val="Franklin Gothic Book"/>
        <family val="2"/>
      </rPr>
      <t xml:space="preserve">El monto declarado como valor total de los gastos sociales voluntarios, corresponde a lo publicado en el Informe de Sustentabilidad de Pemex 2019 en el apartado de Desempeño Social y Económico: Nuestro compromiso social; y se compone del 62% realizado a través de donaciones de productos petrolíferos (asfalto y combustibles) y el 38% restante por medio de herramientas de responsabilidad social como CIEPs, PACMA y Obras de Beneficio Mutuo (OBM). 
Las donaciones de productos petrolíferos figuran como la principal herramienta de responsabilidad social, a través del otorgamiento de asfalto y combustibles como diésel y gasolina que realiza Pemex como Empresa Produtiva del Estado. Las donaciones se asignan a estados y municipios según su grado de prioridad e importancia estratégica para la operación de las Empresas Productivas Subsidiarias  de Pemex en toda la cadena de valor. Es decir, se llevan a cabo por Petróleos Mexicanos, no por Pemex Exploración y Producción que es la empresa extractiva sobre la cual se reporta en EITI.  
Es pertinente hacer la aclaración de que, dada su naturaleza, no se puede identificar un flujo de gasto en materia social para los CIEPs, PACMA y OBM, debido a que los CIEPs parten de una responsabilidad integral del contratista para explorar y producir en una zona asignada; el PACMA, a una cláusula contractual donde se impulsan programas, obras y acciones de la mano del contratista; y en el caso de las OBM se trata de obras realizadas por PEMEX y sus Empresas Productivas Subsidiarias en estrecha coordinación con los gobiernos locales y que consisten principalmente en pavimentación, mantenimiento y rehabilitación de carreteras, caminos y vialidades urbanas, entre otras acciones, que les permiten contar con la infraestructura que la operación que requieren para operar y pone al servicio de las comunidades cercanas infraestructura básica nueva, mejorada o rehabilitada.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</si>
</sst>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2" formatCode="_-&quot;$&quot;* #,##0_-;\-&quot;$&quot;* #,##0_-;_-&quot;$&quot;* &quot;-&quot;_-;_-@_-"/>
    <numFmt numFmtId="41" formatCode="_-* #,##0_-;\-* #,##0_-;_-* &quot;-&quot;_-;_-@_-"/>
    <numFmt numFmtId="43" formatCode="_-* #,##0.00_-;\-* #,##0.00_-;_-* &quot;-&quot;??_-;_-@_-"/>
    <numFmt numFmtId="164" formatCode="_ * #,##0.00_ ;_ * \-#,##0.00_ ;_ * &quot;-&quot;??_ ;_ @_ "/>
    <numFmt numFmtId="165" formatCode="_ * #,##0_ ;_ * \-#,##0_ ;_ * &quot;-&quot;??_ ;_ @_ "/>
    <numFmt numFmtId="166" formatCode="yyyy\-mm\-dd"/>
    <numFmt numFmtId="167" formatCode="_ * #,##0.0000_ ;_ * \-#,##0.0000_ ;_ * &quot;-&quot;??_ ;_ @_ "/>
    <numFmt numFmtId="168" formatCode="0.0%"/>
  </numFmts>
  <fonts count="98">
    <font>
      <sz val="12"/>
      <color theme="1"/>
      <name val="Calibri"/>
      <family val="2"/>
      <scheme val="minor"/>
    </font>
    <font>
      <sz val="11"/>
      <color theme="1"/>
      <name val="Calibri"/>
      <family val="2"/>
      <scheme val="minor"/>
    </font>
    <font>
      <sz val="11"/>
      <color theme="1"/>
      <name val="Franklin Gothic Book"/>
      <family val="2"/>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i/>
      <sz val="12"/>
      <color theme="1"/>
      <name val="Calibri"/>
      <family val="2"/>
      <scheme val="minor"/>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sz val="11"/>
      <color rgb="FFFF0000"/>
      <name val="Franklin Gothic Book"/>
      <family val="2"/>
    </font>
    <font>
      <b/>
      <u/>
      <sz val="11"/>
      <color rgb="FF000000"/>
      <name val="Franklin Gothic Book"/>
      <family val="2"/>
    </font>
    <font>
      <sz val="11"/>
      <color theme="1"/>
      <name val="Calibri"/>
      <family val="2"/>
      <scheme val="minor"/>
    </font>
    <font>
      <i/>
      <u/>
      <sz val="12"/>
      <color theme="1"/>
      <name val="Calibri"/>
      <family val="2"/>
      <scheme val="minor"/>
    </font>
    <font>
      <i/>
      <sz val="11"/>
      <color rgb="FFFF0000"/>
      <name val="Franklin Gothic Book"/>
      <family val="2"/>
    </font>
    <font>
      <i/>
      <u/>
      <sz val="11"/>
      <color theme="1"/>
      <name val="Calibri"/>
      <family val="2"/>
      <scheme val="minor"/>
    </font>
    <font>
      <i/>
      <u/>
      <sz val="11"/>
      <color theme="1"/>
      <name val="Calibri"/>
      <family val="2"/>
    </font>
    <font>
      <i/>
      <u/>
      <sz val="12"/>
      <color theme="1"/>
      <name val="Calibri"/>
      <family val="2"/>
    </font>
    <font>
      <sz val="9"/>
      <color theme="1"/>
      <name val="Franklin Gothic Book"/>
      <family val="2"/>
    </font>
    <font>
      <b/>
      <u/>
      <sz val="9"/>
      <color theme="1"/>
      <name val="Franklin Gothic Book"/>
      <family val="2"/>
    </font>
    <font>
      <u/>
      <sz val="9"/>
      <color theme="1"/>
      <name val="Franklin Gothic Book"/>
      <family val="2"/>
    </font>
    <font>
      <sz val="9"/>
      <color theme="1"/>
      <name val="Calibri"/>
      <family val="2"/>
      <scheme val="minor"/>
    </font>
    <font>
      <i/>
      <u/>
      <sz val="12"/>
      <color theme="10"/>
      <name val="Calibri"/>
      <family val="2"/>
      <scheme val="minor"/>
    </font>
    <font>
      <i/>
      <sz val="14"/>
      <color rgb="FFFF0000"/>
      <name val="Franklin Gothic Book"/>
      <family val="2"/>
    </font>
    <font>
      <sz val="16"/>
      <color rgb="FF333333"/>
      <name val="Helvetica Neue"/>
      <family val="2"/>
    </font>
    <font>
      <sz val="11"/>
      <color theme="1"/>
      <name val="Franklin Gothic Book"/>
      <family val="2"/>
    </font>
    <font>
      <i/>
      <sz val="11"/>
      <color theme="1"/>
      <name val="Franklin Gothic Book"/>
      <family val="2"/>
    </font>
    <font>
      <b/>
      <i/>
      <sz val="11"/>
      <color theme="1"/>
      <name val="Calibri"/>
      <family val="2"/>
    </font>
    <font>
      <i/>
      <sz val="11"/>
      <color theme="1"/>
      <name val="Calibri"/>
      <family val="2"/>
    </font>
    <font>
      <u/>
      <sz val="12"/>
      <color theme="1"/>
      <name val="Calibri"/>
      <family val="2"/>
      <scheme val="minor"/>
    </font>
    <font>
      <i/>
      <u/>
      <sz val="8"/>
      <color rgb="FF000000"/>
      <name val="Franklin Gothic Book"/>
      <family val="2"/>
    </font>
    <font>
      <i/>
      <u/>
      <sz val="9"/>
      <color theme="1"/>
      <name val="Calibri"/>
      <family val="2"/>
      <scheme val="minor"/>
    </font>
    <font>
      <b/>
      <i/>
      <u/>
      <sz val="11"/>
      <name val="Franklin Gothic Book"/>
      <family val="2"/>
    </font>
    <font>
      <b/>
      <i/>
      <sz val="11"/>
      <name val="Franklin Gothic Book"/>
      <family val="2"/>
    </font>
    <font>
      <sz val="12"/>
      <color theme="1"/>
      <name val="Calibri (Cuerpo)"/>
    </font>
    <font>
      <b/>
      <sz val="8"/>
      <color theme="1"/>
      <name val="Franklin Gothic Book"/>
      <family val="2"/>
    </font>
    <font>
      <sz val="8"/>
      <color theme="1"/>
      <name val="Franklin Gothic Book"/>
      <family val="2"/>
    </font>
    <font>
      <i/>
      <sz val="10"/>
      <color rgb="FF000000"/>
      <name val="Franklin Gothic Book"/>
      <family val="2"/>
    </font>
    <font>
      <i/>
      <sz val="9"/>
      <color rgb="FF000000"/>
      <name val="Franklin Gothic Book"/>
      <family val="2"/>
    </font>
    <font>
      <sz val="11"/>
      <color theme="0"/>
      <name val="Franklin Gothic Book"/>
      <family val="2"/>
    </font>
    <font>
      <sz val="8"/>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7A516"/>
        <bgColor indexed="64"/>
      </patternFill>
    </fill>
    <fill>
      <patternFill patternType="solid">
        <fgColor rgb="FFF6A70A"/>
        <bgColor rgb="FF000000"/>
      </patternFill>
    </fill>
    <fill>
      <patternFill patternType="solid">
        <fgColor rgb="FFFFC000"/>
        <bgColor indexed="64"/>
      </patternFill>
    </fill>
  </fills>
  <borders count="74">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dashed">
        <color indexed="64"/>
      </left>
      <right style="dashed">
        <color indexed="64"/>
      </right>
      <top style="hair">
        <color auto="1"/>
      </top>
      <bottom/>
      <diagonal/>
    </border>
    <border>
      <left style="dashed">
        <color indexed="64"/>
      </left>
      <right style="dashed">
        <color indexed="64"/>
      </right>
      <top/>
      <bottom/>
      <diagonal/>
    </border>
    <border>
      <left style="dashed">
        <color indexed="64"/>
      </left>
      <right style="dashed">
        <color indexed="64"/>
      </right>
      <top/>
      <bottom style="hair">
        <color auto="1"/>
      </bottom>
      <diagonal/>
    </border>
    <border>
      <left style="hair">
        <color auto="1"/>
      </left>
      <right style="hair">
        <color auto="1"/>
      </right>
      <top style="thin">
        <color auto="1"/>
      </top>
      <bottom/>
      <diagonal/>
    </border>
    <border>
      <left/>
      <right/>
      <top style="hair">
        <color auto="1"/>
      </top>
      <bottom/>
      <diagonal/>
    </border>
    <border>
      <left/>
      <right/>
      <top/>
      <bottom style="hair">
        <color auto="1"/>
      </bottom>
      <diagonal/>
    </border>
  </borders>
  <cellStyleXfs count="14">
    <xf numFmtId="0" fontId="0" fillId="0" borderId="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27" fillId="0" borderId="0" applyNumberFormat="0" applyFill="0" applyBorder="0" applyAlignment="0" applyProtection="0"/>
    <xf numFmtId="164" fontId="34" fillId="0" borderId="0" applyFont="0" applyFill="0" applyBorder="0" applyAlignment="0" applyProtection="0"/>
    <xf numFmtId="0" fontId="34" fillId="0" borderId="0"/>
    <xf numFmtId="0" fontId="43" fillId="0" borderId="0" applyNumberForma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cellStyleXfs>
  <cellXfs count="694">
    <xf numFmtId="0" fontId="0" fillId="0" borderId="0" xfId="0"/>
    <xf numFmtId="0" fontId="5" fillId="0" borderId="0" xfId="0" applyFont="1"/>
    <xf numFmtId="0" fontId="7" fillId="0" borderId="0" xfId="0" applyFont="1"/>
    <xf numFmtId="0" fontId="8" fillId="0" borderId="0" xfId="2" applyFont="1" applyFill="1" applyBorder="1" applyAlignment="1">
      <alignment horizontal="left" vertical="center"/>
    </xf>
    <xf numFmtId="0" fontId="9" fillId="0" borderId="0" xfId="2" applyFont="1" applyFill="1" applyBorder="1" applyAlignment="1">
      <alignment horizontal="left" vertical="center"/>
    </xf>
    <xf numFmtId="0" fontId="10" fillId="0" borderId="0" xfId="2" applyFont="1" applyFill="1" applyBorder="1" applyAlignment="1">
      <alignment horizontal="left" vertical="center"/>
    </xf>
    <xf numFmtId="0" fontId="8" fillId="0" borderId="0" xfId="2" applyFont="1" applyFill="1" applyAlignment="1">
      <alignment horizontal="left" vertical="center"/>
    </xf>
    <xf numFmtId="0" fontId="11" fillId="0" borderId="0" xfId="2" applyFont="1" applyFill="1" applyAlignment="1">
      <alignment horizontal="left" vertical="center"/>
    </xf>
    <xf numFmtId="0" fontId="12" fillId="3" borderId="3" xfId="2" applyFont="1" applyFill="1" applyBorder="1" applyAlignment="1">
      <alignment vertical="center" wrapText="1"/>
    </xf>
    <xf numFmtId="0" fontId="12" fillId="3" borderId="6" xfId="2" applyFont="1" applyFill="1" applyBorder="1" applyAlignment="1">
      <alignment vertical="center" wrapText="1"/>
    </xf>
    <xf numFmtId="0" fontId="11" fillId="0" borderId="8" xfId="2" applyFont="1" applyFill="1" applyBorder="1" applyAlignment="1">
      <alignment horizontal="left" vertical="center"/>
    </xf>
    <xf numFmtId="0" fontId="12" fillId="3" borderId="8" xfId="2" applyFont="1" applyFill="1" applyBorder="1" applyAlignment="1">
      <alignment vertical="center" wrapText="1"/>
    </xf>
    <xf numFmtId="0" fontId="0" fillId="0" borderId="10" xfId="0" applyBorder="1"/>
    <xf numFmtId="0" fontId="11" fillId="0" borderId="10" xfId="2" applyFont="1" applyFill="1" applyBorder="1" applyAlignment="1">
      <alignment horizontal="left" vertical="center"/>
    </xf>
    <xf numFmtId="0" fontId="0" fillId="0" borderId="8" xfId="0" applyBorder="1" applyAlignment="1">
      <alignment vertical="center" wrapText="1"/>
    </xf>
    <xf numFmtId="0" fontId="0" fillId="0" borderId="0" xfId="0" applyAlignment="1">
      <alignment horizontal="left"/>
    </xf>
    <xf numFmtId="0" fontId="0" fillId="0" borderId="0" xfId="0" applyAlignment="1"/>
    <xf numFmtId="0" fontId="12" fillId="0" borderId="8" xfId="2" applyFont="1" applyFill="1" applyBorder="1" applyAlignment="1">
      <alignment horizontal="left" vertical="center"/>
    </xf>
    <xf numFmtId="0" fontId="11" fillId="0" borderId="8" xfId="2" applyFont="1" applyFill="1" applyBorder="1" applyAlignment="1">
      <alignment vertical="center"/>
    </xf>
    <xf numFmtId="0" fontId="12" fillId="0" borderId="6" xfId="2" applyFont="1" applyFill="1" applyBorder="1" applyAlignment="1">
      <alignment horizontal="left" vertical="center" wrapText="1" indent="1"/>
    </xf>
    <xf numFmtId="0" fontId="12" fillId="0" borderId="8" xfId="2" applyFont="1" applyFill="1" applyBorder="1" applyAlignment="1">
      <alignment horizontal="left" vertical="center" wrapText="1" indent="1"/>
    </xf>
    <xf numFmtId="0" fontId="12" fillId="3" borderId="8" xfId="2" applyFont="1" applyFill="1" applyBorder="1" applyAlignment="1">
      <alignment horizontal="left" vertical="center" wrapText="1" indent="3"/>
    </xf>
    <xf numFmtId="0" fontId="12" fillId="0" borderId="8" xfId="2" applyFont="1" applyFill="1" applyBorder="1" applyAlignment="1">
      <alignment horizontal="left" vertical="center" wrapText="1" indent="3"/>
    </xf>
    <xf numFmtId="0" fontId="14" fillId="0" borderId="6" xfId="1" applyFont="1" applyFill="1" applyBorder="1" applyAlignment="1">
      <alignment horizontal="left" vertical="center" wrapText="1"/>
    </xf>
    <xf numFmtId="0" fontId="12" fillId="0" borderId="8" xfId="2" applyFont="1" applyFill="1" applyBorder="1" applyAlignment="1">
      <alignment vertical="center" wrapText="1"/>
    </xf>
    <xf numFmtId="0" fontId="8" fillId="0" borderId="0" xfId="2" applyFont="1" applyFill="1" applyAlignment="1">
      <alignment horizontal="left" vertical="center" wrapText="1"/>
    </xf>
    <xf numFmtId="0" fontId="10" fillId="0" borderId="0" xfId="2" applyFont="1" applyFill="1" applyBorder="1" applyAlignment="1">
      <alignment horizontal="left" vertical="center" wrapText="1"/>
    </xf>
    <xf numFmtId="0" fontId="23" fillId="0" borderId="0" xfId="2" applyFont="1" applyFill="1" applyBorder="1" applyAlignment="1">
      <alignment horizontal="left" vertical="center" wrapText="1"/>
    </xf>
    <xf numFmtId="0" fontId="23" fillId="0" borderId="0" xfId="2" applyFont="1" applyFill="1" applyAlignment="1">
      <alignment horizontal="left" vertical="center" wrapText="1"/>
    </xf>
    <xf numFmtId="0" fontId="19" fillId="0" borderId="11" xfId="2" applyFont="1" applyFill="1" applyBorder="1" applyAlignment="1">
      <alignment horizontal="left" vertical="center" wrapText="1"/>
    </xf>
    <xf numFmtId="0" fontId="22" fillId="0" borderId="12" xfId="2" applyFont="1" applyFill="1" applyBorder="1" applyAlignment="1">
      <alignment horizontal="left" vertical="center" wrapText="1"/>
    </xf>
    <xf numFmtId="0" fontId="23" fillId="0" borderId="12" xfId="2" applyFont="1" applyFill="1" applyBorder="1" applyAlignment="1">
      <alignment horizontal="left" vertical="center" wrapText="1"/>
    </xf>
    <xf numFmtId="0" fontId="24" fillId="4" borderId="12" xfId="2" applyFont="1" applyFill="1" applyBorder="1" applyAlignment="1">
      <alignment horizontal="left" vertical="center" wrapText="1"/>
    </xf>
    <xf numFmtId="0" fontId="0" fillId="0" borderId="0" xfId="0" applyBorder="1"/>
    <xf numFmtId="0" fontId="8" fillId="0" borderId="8" xfId="2" applyFont="1" applyFill="1" applyBorder="1" applyAlignment="1">
      <alignment horizontal="left" vertical="center"/>
    </xf>
    <xf numFmtId="0" fontId="23" fillId="0" borderId="8" xfId="2" applyFont="1" applyFill="1" applyBorder="1" applyAlignment="1">
      <alignment horizontal="left" vertical="center" wrapText="1"/>
    </xf>
    <xf numFmtId="0" fontId="0" fillId="0" borderId="8" xfId="0" applyBorder="1"/>
    <xf numFmtId="0" fontId="0" fillId="0" borderId="8" xfId="0" applyBorder="1" applyAlignment="1">
      <alignment vertical="center"/>
    </xf>
    <xf numFmtId="0" fontId="19" fillId="0" borderId="0" xfId="2" applyFont="1" applyFill="1" applyBorder="1" applyAlignment="1">
      <alignment horizontal="left" vertical="center" wrapText="1"/>
    </xf>
    <xf numFmtId="0" fontId="24" fillId="4" borderId="0" xfId="2" applyFont="1" applyFill="1" applyBorder="1" applyAlignment="1">
      <alignment horizontal="left" vertical="center" wrapText="1"/>
    </xf>
    <xf numFmtId="0" fontId="4" fillId="0" borderId="0" xfId="0" applyFont="1"/>
    <xf numFmtId="0" fontId="8" fillId="0" borderId="6" xfId="2" applyFont="1" applyFill="1" applyBorder="1" applyAlignment="1">
      <alignment horizontal="left" vertical="center" wrapText="1"/>
    </xf>
    <xf numFmtId="0" fontId="10" fillId="0" borderId="6" xfId="2" applyFont="1" applyFill="1" applyBorder="1" applyAlignment="1">
      <alignment horizontal="left" vertical="center" wrapText="1"/>
    </xf>
    <xf numFmtId="0" fontId="9" fillId="0" borderId="8" xfId="2" applyFont="1" applyFill="1" applyBorder="1" applyAlignment="1">
      <alignment horizontal="left" vertical="center"/>
    </xf>
    <xf numFmtId="0" fontId="10" fillId="0" borderId="8" xfId="2" applyFont="1" applyFill="1" applyBorder="1" applyAlignment="1">
      <alignment horizontal="left" vertical="center"/>
    </xf>
    <xf numFmtId="0" fontId="8" fillId="0" borderId="10" xfId="2" applyFont="1" applyFill="1" applyBorder="1" applyAlignment="1">
      <alignment horizontal="left" vertical="center"/>
    </xf>
    <xf numFmtId="0" fontId="8" fillId="0" borderId="5" xfId="2" applyFont="1" applyFill="1" applyBorder="1" applyAlignment="1">
      <alignment horizontal="left" vertical="center"/>
    </xf>
    <xf numFmtId="0" fontId="9" fillId="0" borderId="6" xfId="2" applyFont="1" applyFill="1" applyBorder="1" applyAlignment="1">
      <alignment horizontal="left" vertical="center"/>
    </xf>
    <xf numFmtId="0" fontId="8" fillId="0" borderId="6" xfId="2" applyFont="1" applyFill="1" applyBorder="1" applyAlignment="1">
      <alignment horizontal="left" vertical="center"/>
    </xf>
    <xf numFmtId="0" fontId="13" fillId="0" borderId="8" xfId="1" applyFont="1" applyFill="1" applyBorder="1" applyAlignment="1">
      <alignment horizontal="left" vertical="center" wrapText="1" indent="1"/>
    </xf>
    <xf numFmtId="0" fontId="13" fillId="0" borderId="8" xfId="1" applyFont="1" applyFill="1" applyBorder="1" applyAlignment="1">
      <alignment horizontal="left" vertical="center" wrapText="1" indent="2"/>
    </xf>
    <xf numFmtId="0" fontId="8" fillId="0" borderId="7" xfId="2" applyFont="1" applyFill="1" applyBorder="1" applyAlignment="1">
      <alignment horizontal="left" vertical="center"/>
    </xf>
    <xf numFmtId="0" fontId="22" fillId="0" borderId="8" xfId="2" applyFont="1" applyFill="1" applyBorder="1" applyAlignment="1">
      <alignment horizontal="left" vertical="center" wrapText="1"/>
    </xf>
    <xf numFmtId="0" fontId="24" fillId="4" borderId="8" xfId="2" applyFont="1" applyFill="1" applyBorder="1" applyAlignment="1">
      <alignment horizontal="left" vertical="center" wrapText="1"/>
    </xf>
    <xf numFmtId="0" fontId="13" fillId="0" borderId="10" xfId="1" applyFont="1" applyFill="1" applyBorder="1" applyAlignment="1">
      <alignment horizontal="left" vertical="center" wrapText="1" indent="1"/>
    </xf>
    <xf numFmtId="0" fontId="13" fillId="0" borderId="8" xfId="1" applyFont="1" applyFill="1" applyBorder="1" applyAlignment="1">
      <alignment horizontal="left" vertical="center" wrapText="1" indent="3"/>
    </xf>
    <xf numFmtId="0" fontId="0" fillId="0" borderId="9" xfId="0" applyBorder="1"/>
    <xf numFmtId="0" fontId="0" fillId="0" borderId="9" xfId="0" applyFill="1" applyBorder="1"/>
    <xf numFmtId="0" fontId="0" fillId="0" borderId="10" xfId="0" applyFill="1" applyBorder="1"/>
    <xf numFmtId="0" fontId="12" fillId="0" borderId="8" xfId="2" applyFont="1" applyFill="1" applyBorder="1" applyAlignment="1">
      <alignment horizontal="left" vertical="center" indent="1"/>
    </xf>
    <xf numFmtId="0" fontId="13" fillId="0" borderId="8" xfId="1" applyFont="1" applyFill="1" applyBorder="1" applyAlignment="1">
      <alignment horizontal="left" vertical="center" wrapText="1"/>
    </xf>
    <xf numFmtId="0" fontId="10" fillId="0" borderId="5" xfId="2" applyFont="1" applyFill="1" applyBorder="1" applyAlignment="1">
      <alignment horizontal="left" vertical="center"/>
    </xf>
    <xf numFmtId="0" fontId="10" fillId="0" borderId="7" xfId="2" applyFont="1" applyFill="1" applyBorder="1" applyAlignment="1">
      <alignment horizontal="left" vertical="center"/>
    </xf>
    <xf numFmtId="0" fontId="19" fillId="0" borderId="7" xfId="2" applyFont="1" applyFill="1" applyBorder="1" applyAlignment="1">
      <alignment horizontal="left" vertical="center"/>
    </xf>
    <xf numFmtId="0" fontId="11" fillId="0" borderId="15" xfId="2" applyFont="1" applyFill="1" applyBorder="1" applyAlignment="1">
      <alignment horizontal="left" vertical="center"/>
    </xf>
    <xf numFmtId="0" fontId="23" fillId="0" borderId="15" xfId="2" applyFont="1" applyFill="1" applyBorder="1" applyAlignment="1">
      <alignment horizontal="left" vertical="center" wrapText="1"/>
    </xf>
    <xf numFmtId="0" fontId="12" fillId="3" borderId="15" xfId="2" applyFont="1" applyFill="1" applyBorder="1" applyAlignment="1">
      <alignment vertical="center" wrapText="1"/>
    </xf>
    <xf numFmtId="0" fontId="0" fillId="0" borderId="15" xfId="0" applyBorder="1"/>
    <xf numFmtId="0" fontId="13" fillId="0" borderId="15" xfId="1" applyFont="1" applyFill="1" applyBorder="1" applyAlignment="1">
      <alignment horizontal="left" vertical="center" wrapText="1" indent="3"/>
    </xf>
    <xf numFmtId="0" fontId="15" fillId="0" borderId="8" xfId="2" applyFont="1" applyFill="1" applyBorder="1" applyAlignment="1">
      <alignment horizontal="left" vertical="center" wrapText="1"/>
    </xf>
    <xf numFmtId="0" fontId="11" fillId="0" borderId="8" xfId="0" applyFont="1" applyBorder="1"/>
    <xf numFmtId="0" fontId="23" fillId="0" borderId="8" xfId="2" applyFont="1" applyFill="1" applyBorder="1" applyAlignment="1">
      <alignment horizontal="left" vertical="center"/>
    </xf>
    <xf numFmtId="0" fontId="12" fillId="0" borderId="8" xfId="2" applyFont="1" applyFill="1" applyBorder="1" applyAlignment="1">
      <alignment horizontal="left" vertical="center" wrapText="1"/>
    </xf>
    <xf numFmtId="0" fontId="0" fillId="0" borderId="10" xfId="0" applyBorder="1" applyAlignment="1">
      <alignment wrapText="1"/>
    </xf>
    <xf numFmtId="0" fontId="12" fillId="0" borderId="15" xfId="2"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Border="1"/>
    <xf numFmtId="0" fontId="4" fillId="0" borderId="9" xfId="0" applyFont="1" applyBorder="1"/>
    <xf numFmtId="0" fontId="24" fillId="0" borderId="8" xfId="2" applyFont="1" applyFill="1" applyBorder="1" applyAlignment="1">
      <alignment horizontal="left" vertical="center" wrapText="1"/>
    </xf>
    <xf numFmtId="0" fontId="0" fillId="0" borderId="8" xfId="0" applyFill="1" applyBorder="1"/>
    <xf numFmtId="0" fontId="10" fillId="0" borderId="5" xfId="2" applyFont="1" applyFill="1" applyBorder="1" applyAlignment="1">
      <alignment horizontal="left" vertical="center" wrapText="1"/>
    </xf>
    <xf numFmtId="0" fontId="9" fillId="0" borderId="6" xfId="2" applyFont="1" applyFill="1" applyBorder="1" applyAlignment="1">
      <alignment horizontal="left" vertical="center" wrapText="1"/>
    </xf>
    <xf numFmtId="0" fontId="12" fillId="0" borderId="8" xfId="2" applyFont="1" applyFill="1" applyBorder="1" applyAlignment="1">
      <alignment vertical="center"/>
    </xf>
    <xf numFmtId="0" fontId="20" fillId="0" borderId="8" xfId="0" applyFont="1" applyBorder="1" applyAlignment="1">
      <alignment vertical="center"/>
    </xf>
    <xf numFmtId="0" fontId="20" fillId="0" borderId="8" xfId="0" applyFont="1" applyBorder="1" applyAlignment="1">
      <alignment vertical="center" wrapText="1"/>
    </xf>
    <xf numFmtId="0" fontId="0" fillId="0" borderId="8" xfId="0" applyFill="1" applyBorder="1" applyAlignment="1">
      <alignment vertical="center"/>
    </xf>
    <xf numFmtId="0" fontId="0" fillId="0" borderId="10" xfId="0" applyBorder="1" applyAlignment="1">
      <alignment horizontal="left"/>
    </xf>
    <xf numFmtId="0" fontId="9" fillId="0" borderId="6" xfId="2" applyFont="1" applyFill="1" applyBorder="1" applyAlignment="1">
      <alignment vertical="center"/>
    </xf>
    <xf numFmtId="0" fontId="0" fillId="0" borderId="7" xfId="0" applyFill="1" applyBorder="1"/>
    <xf numFmtId="0" fontId="0" fillId="0" borderId="10" xfId="0" applyBorder="1" applyAlignment="1"/>
    <xf numFmtId="0" fontId="12" fillId="3" borderId="8" xfId="2" applyFont="1" applyFill="1" applyBorder="1" applyAlignment="1">
      <alignment horizontal="center" vertical="center" wrapText="1"/>
    </xf>
    <xf numFmtId="0" fontId="23" fillId="0" borderId="0" xfId="2" applyFont="1" applyFill="1" applyAlignment="1">
      <alignment horizontal="left" vertical="center"/>
    </xf>
    <xf numFmtId="0" fontId="20" fillId="0" borderId="0" xfId="2" applyFont="1" applyFill="1" applyAlignment="1">
      <alignment horizontal="left" vertical="center"/>
    </xf>
    <xf numFmtId="0" fontId="19" fillId="0" borderId="0" xfId="2" applyFont="1" applyFill="1" applyBorder="1" applyAlignment="1">
      <alignment horizontal="left" vertical="center"/>
    </xf>
    <xf numFmtId="0" fontId="33" fillId="0" borderId="0" xfId="2" applyNumberFormat="1" applyFont="1" applyFill="1" applyBorder="1" applyAlignment="1">
      <alignment vertical="center"/>
    </xf>
    <xf numFmtId="0" fontId="20" fillId="0" borderId="0" xfId="2" applyNumberFormat="1" applyFont="1" applyFill="1" applyBorder="1" applyAlignment="1">
      <alignment vertical="center"/>
    </xf>
    <xf numFmtId="0" fontId="20" fillId="0" borderId="0" xfId="2" applyFont="1" applyFill="1" applyBorder="1" applyAlignment="1">
      <alignment vertical="center"/>
    </xf>
    <xf numFmtId="164" fontId="20" fillId="0" borderId="0" xfId="5" applyFont="1" applyFill="1" applyAlignment="1">
      <alignment horizontal="left" vertical="center"/>
    </xf>
    <xf numFmtId="0" fontId="20" fillId="8" borderId="27" xfId="2" applyNumberFormat="1" applyFont="1" applyFill="1" applyBorder="1" applyAlignment="1">
      <alignment vertical="center"/>
    </xf>
    <xf numFmtId="0" fontId="20" fillId="6" borderId="28" xfId="2" applyFont="1" applyFill="1" applyBorder="1" applyAlignment="1">
      <alignment vertical="center"/>
    </xf>
    <xf numFmtId="0" fontId="20" fillId="8" borderId="29" xfId="2" applyNumberFormat="1" applyFont="1" applyFill="1" applyBorder="1" applyAlignment="1">
      <alignment vertical="center"/>
    </xf>
    <xf numFmtId="0" fontId="11" fillId="0" borderId="0" xfId="6" applyFont="1"/>
    <xf numFmtId="0" fontId="12" fillId="0" borderId="30" xfId="2" applyFont="1" applyFill="1" applyBorder="1" applyAlignment="1" applyProtection="1">
      <alignment vertical="center"/>
      <protection locked="0"/>
    </xf>
    <xf numFmtId="0" fontId="20" fillId="0" borderId="31" xfId="2" applyFont="1" applyFill="1" applyBorder="1" applyAlignment="1">
      <alignment horizontal="left" vertical="center"/>
    </xf>
    <xf numFmtId="0" fontId="12" fillId="0" borderId="32" xfId="2" applyFont="1" applyFill="1" applyBorder="1" applyAlignment="1">
      <alignment vertical="center"/>
    </xf>
    <xf numFmtId="0" fontId="20" fillId="0" borderId="33" xfId="2" applyFont="1" applyFill="1" applyBorder="1" applyAlignment="1">
      <alignment horizontal="left" vertical="center"/>
    </xf>
    <xf numFmtId="0" fontId="44" fillId="0" borderId="0" xfId="7" applyFont="1"/>
    <xf numFmtId="0" fontId="19" fillId="9" borderId="31" xfId="6" applyFont="1" applyFill="1" applyBorder="1" applyAlignment="1">
      <alignment vertical="center"/>
    </xf>
    <xf numFmtId="0" fontId="22" fillId="0" borderId="0" xfId="2" applyFont="1" applyFill="1" applyBorder="1" applyAlignment="1">
      <alignment vertical="center"/>
    </xf>
    <xf numFmtId="0" fontId="20" fillId="0" borderId="0" xfId="6" applyFont="1"/>
    <xf numFmtId="0" fontId="45" fillId="0" borderId="40" xfId="6" applyFont="1" applyBorder="1"/>
    <xf numFmtId="164" fontId="19" fillId="0" borderId="41" xfId="5" applyFont="1" applyBorder="1"/>
    <xf numFmtId="0" fontId="46" fillId="0" borderId="0" xfId="6" applyFont="1"/>
    <xf numFmtId="0" fontId="19" fillId="6" borderId="0" xfId="6" applyFont="1" applyFill="1" applyBorder="1" applyAlignment="1">
      <alignment vertical="center"/>
    </xf>
    <xf numFmtId="0" fontId="20" fillId="6" borderId="0" xfId="2" applyFont="1" applyFill="1" applyBorder="1" applyAlignment="1">
      <alignment horizontal="left" vertical="center"/>
    </xf>
    <xf numFmtId="164" fontId="20" fillId="6" borderId="0" xfId="5" applyFont="1" applyFill="1" applyBorder="1" applyAlignment="1">
      <alignment horizontal="left" vertical="center"/>
    </xf>
    <xf numFmtId="0" fontId="19" fillId="6" borderId="25" xfId="2" applyFont="1" applyFill="1" applyBorder="1" applyAlignment="1">
      <alignment horizontal="left" vertical="center"/>
    </xf>
    <xf numFmtId="164" fontId="19" fillId="6" borderId="25" xfId="5" applyFont="1" applyFill="1" applyBorder="1" applyAlignment="1">
      <alignment horizontal="left" vertical="center"/>
    </xf>
    <xf numFmtId="0" fontId="20" fillId="6" borderId="25" xfId="2" applyFont="1" applyFill="1" applyBorder="1" applyAlignment="1">
      <alignment horizontal="left" vertical="center"/>
    </xf>
    <xf numFmtId="164" fontId="20" fillId="6" borderId="25" xfId="5" applyFont="1" applyFill="1" applyBorder="1" applyAlignment="1">
      <alignment horizontal="left" vertical="center"/>
    </xf>
    <xf numFmtId="0" fontId="20" fillId="6" borderId="25" xfId="6" applyFont="1" applyFill="1" applyBorder="1"/>
    <xf numFmtId="0" fontId="20" fillId="6" borderId="42" xfId="2" applyFont="1" applyFill="1" applyBorder="1" applyAlignment="1">
      <alignment horizontal="left" vertical="center"/>
    </xf>
    <xf numFmtId="164" fontId="20" fillId="6" borderId="42" xfId="5" applyFont="1" applyFill="1" applyBorder="1" applyAlignment="1">
      <alignment horizontal="left" vertical="center"/>
    </xf>
    <xf numFmtId="0" fontId="46" fillId="0" borderId="0" xfId="6" applyFont="1" applyAlignment="1"/>
    <xf numFmtId="0" fontId="50" fillId="0" borderId="0" xfId="2" applyFont="1" applyFill="1" applyAlignment="1">
      <alignment horizontal="left" vertical="center"/>
    </xf>
    <xf numFmtId="0" fontId="50" fillId="0" borderId="0" xfId="2" applyFont="1" applyFill="1" applyBorder="1" applyAlignment="1">
      <alignment horizontal="left" vertical="center"/>
    </xf>
    <xf numFmtId="0" fontId="51" fillId="0" borderId="0" xfId="2" applyFont="1" applyFill="1" applyAlignment="1">
      <alignment horizontal="left" vertical="center"/>
    </xf>
    <xf numFmtId="0" fontId="51" fillId="0" borderId="0" xfId="2" applyFont="1" applyFill="1" applyBorder="1" applyAlignment="1">
      <alignment horizontal="left" vertical="center"/>
    </xf>
    <xf numFmtId="0" fontId="52" fillId="0" borderId="0" xfId="2" applyFont="1" applyFill="1" applyBorder="1" applyAlignment="1">
      <alignment horizontal="left" vertical="center"/>
    </xf>
    <xf numFmtId="0" fontId="52" fillId="3" borderId="45" xfId="2" applyFont="1" applyFill="1" applyBorder="1" applyAlignment="1">
      <alignment horizontal="left" vertical="center"/>
    </xf>
    <xf numFmtId="0" fontId="11" fillId="10" borderId="0" xfId="2" applyFont="1" applyFill="1" applyAlignment="1">
      <alignment horizontal="left" vertical="center"/>
    </xf>
    <xf numFmtId="0" fontId="53" fillId="2" borderId="45" xfId="2" applyFont="1" applyFill="1" applyBorder="1" applyAlignment="1">
      <alignment horizontal="left" vertical="center"/>
    </xf>
    <xf numFmtId="0" fontId="53" fillId="0" borderId="45" xfId="2" applyFont="1" applyFill="1" applyBorder="1" applyAlignment="1">
      <alignment horizontal="left" vertical="center"/>
    </xf>
    <xf numFmtId="0" fontId="51" fillId="0" borderId="0" xfId="2" quotePrefix="1" applyFont="1" applyFill="1" applyBorder="1" applyAlignment="1">
      <alignment horizontal="left" vertical="center"/>
    </xf>
    <xf numFmtId="0" fontId="30" fillId="0" borderId="0" xfId="2" applyFont="1" applyFill="1" applyBorder="1" applyAlignment="1" applyProtection="1">
      <alignment vertical="center"/>
      <protection locked="0"/>
    </xf>
    <xf numFmtId="0" fontId="51" fillId="0" borderId="0" xfId="2" applyFont="1" applyFill="1" applyBorder="1" applyAlignment="1">
      <alignment vertical="center"/>
    </xf>
    <xf numFmtId="0" fontId="54" fillId="0" borderId="0" xfId="2" applyFont="1" applyFill="1" applyAlignment="1">
      <alignment horizontal="left" vertical="center"/>
    </xf>
    <xf numFmtId="0" fontId="54" fillId="0" borderId="0" xfId="2" applyFont="1" applyFill="1" applyBorder="1" applyAlignment="1">
      <alignment horizontal="left" vertical="center"/>
    </xf>
    <xf numFmtId="0" fontId="9" fillId="0" borderId="31" xfId="2" applyFont="1" applyFill="1" applyBorder="1" applyAlignment="1" applyProtection="1">
      <alignment horizontal="left" vertical="center"/>
      <protection locked="0"/>
    </xf>
    <xf numFmtId="0" fontId="8" fillId="0" borderId="31" xfId="2" applyFont="1" applyFill="1" applyBorder="1" applyAlignment="1">
      <alignment horizontal="left" vertical="center"/>
    </xf>
    <xf numFmtId="0" fontId="9" fillId="0" borderId="31" xfId="2" applyFont="1" applyFill="1" applyBorder="1" applyAlignment="1">
      <alignment horizontal="left" vertical="center"/>
    </xf>
    <xf numFmtId="0" fontId="10" fillId="0" borderId="31" xfId="2" applyFont="1" applyFill="1" applyBorder="1" applyAlignment="1">
      <alignment horizontal="left" vertical="center"/>
    </xf>
    <xf numFmtId="0" fontId="55" fillId="0" borderId="39" xfId="2" applyFont="1" applyFill="1" applyBorder="1" applyAlignment="1">
      <alignment vertical="center"/>
    </xf>
    <xf numFmtId="0" fontId="22" fillId="0" borderId="30" xfId="2" applyFont="1" applyFill="1" applyBorder="1" applyAlignment="1" applyProtection="1">
      <alignment vertical="center"/>
      <protection locked="0"/>
    </xf>
    <xf numFmtId="0" fontId="12" fillId="0" borderId="31" xfId="2" applyFont="1" applyFill="1" applyBorder="1" applyAlignment="1">
      <alignment horizontal="left" vertical="center"/>
    </xf>
    <xf numFmtId="0" fontId="56" fillId="0" borderId="0" xfId="2" applyFont="1" applyFill="1" applyAlignment="1">
      <alignment horizontal="left" vertical="center"/>
    </xf>
    <xf numFmtId="0" fontId="56" fillId="0" borderId="0" xfId="2" applyFont="1" applyFill="1" applyBorder="1" applyAlignment="1">
      <alignment horizontal="left" vertical="center"/>
    </xf>
    <xf numFmtId="0" fontId="12" fillId="0" borderId="39" xfId="2" applyFont="1" applyFill="1" applyBorder="1" applyAlignment="1" applyProtection="1">
      <alignment horizontal="left" vertical="center" indent="2"/>
      <protection locked="0"/>
    </xf>
    <xf numFmtId="0" fontId="12" fillId="3" borderId="46" xfId="2" applyFont="1" applyFill="1" applyBorder="1" applyAlignment="1">
      <alignment vertical="center"/>
    </xf>
    <xf numFmtId="0" fontId="20" fillId="2" borderId="47" xfId="2" applyFont="1" applyFill="1" applyBorder="1" applyAlignment="1">
      <alignment horizontal="left" vertical="center"/>
    </xf>
    <xf numFmtId="0" fontId="12" fillId="0" borderId="46" xfId="2" applyFont="1" applyFill="1" applyBorder="1" applyAlignment="1">
      <alignment vertical="center"/>
    </xf>
    <xf numFmtId="0" fontId="12" fillId="0" borderId="30" xfId="2" applyFont="1" applyFill="1" applyBorder="1" applyAlignment="1" applyProtection="1">
      <alignment horizontal="left" vertical="center" indent="2"/>
      <protection locked="0"/>
    </xf>
    <xf numFmtId="0" fontId="20" fillId="2" borderId="33" xfId="2" applyFont="1" applyFill="1" applyBorder="1" applyAlignment="1">
      <alignment horizontal="left" vertical="center"/>
    </xf>
    <xf numFmtId="0" fontId="12" fillId="0" borderId="39" xfId="2" applyFont="1" applyFill="1" applyBorder="1" applyAlignment="1" applyProtection="1">
      <alignment horizontal="left" vertical="center" wrapText="1" indent="2"/>
      <protection locked="0"/>
    </xf>
    <xf numFmtId="0" fontId="12" fillId="0" borderId="48" xfId="2" applyFont="1" applyFill="1" applyBorder="1" applyAlignment="1" applyProtection="1">
      <alignment horizontal="left" vertical="center" wrapText="1" indent="2"/>
      <protection locked="0"/>
    </xf>
    <xf numFmtId="0" fontId="20" fillId="0" borderId="25" xfId="2" applyFont="1" applyFill="1" applyBorder="1" applyAlignment="1">
      <alignment horizontal="left" vertical="center"/>
    </xf>
    <xf numFmtId="0" fontId="20" fillId="2" borderId="0" xfId="2" applyFont="1" applyFill="1" applyBorder="1" applyAlignment="1">
      <alignment horizontal="left" vertical="center"/>
    </xf>
    <xf numFmtId="0" fontId="20" fillId="0" borderId="48" xfId="2" applyFont="1" applyFill="1" applyBorder="1" applyAlignment="1">
      <alignment horizontal="left" vertical="center"/>
    </xf>
    <xf numFmtId="0" fontId="20" fillId="2" borderId="49" xfId="2" applyFont="1" applyFill="1" applyBorder="1" applyAlignment="1">
      <alignment horizontal="left" vertical="center"/>
    </xf>
    <xf numFmtId="0" fontId="58" fillId="2" borderId="31" xfId="2" applyFont="1" applyFill="1" applyBorder="1" applyAlignment="1">
      <alignment vertical="center"/>
    </xf>
    <xf numFmtId="0" fontId="29" fillId="0" borderId="50" xfId="4" applyFont="1" applyFill="1" applyBorder="1" applyAlignment="1" applyProtection="1">
      <alignment vertical="center"/>
      <protection locked="0"/>
    </xf>
    <xf numFmtId="0" fontId="12" fillId="0" borderId="0" xfId="2" applyFont="1" applyFill="1" applyBorder="1" applyAlignment="1">
      <alignment vertical="center"/>
    </xf>
    <xf numFmtId="0" fontId="58" fillId="0" borderId="0" xfId="2" applyFont="1" applyFill="1" applyBorder="1" applyAlignment="1">
      <alignment vertical="center"/>
    </xf>
    <xf numFmtId="0" fontId="55" fillId="0" borderId="0" xfId="2" applyFont="1" applyFill="1" applyBorder="1" applyAlignment="1">
      <alignment vertical="center"/>
    </xf>
    <xf numFmtId="0" fontId="12" fillId="0" borderId="0" xfId="2" applyFont="1" applyFill="1" applyBorder="1" applyAlignment="1">
      <alignment horizontal="left" vertical="center" indent="1"/>
    </xf>
    <xf numFmtId="0" fontId="12" fillId="0" borderId="31" xfId="2" applyFont="1" applyFill="1" applyBorder="1" applyAlignment="1">
      <alignment horizontal="left" vertical="center" indent="1"/>
    </xf>
    <xf numFmtId="0" fontId="15" fillId="0" borderId="39" xfId="2" applyFont="1" applyFill="1" applyBorder="1" applyAlignment="1" applyProtection="1">
      <alignment horizontal="left" vertical="center" indent="2"/>
      <protection locked="0"/>
    </xf>
    <xf numFmtId="0" fontId="12" fillId="0" borderId="39" xfId="2" applyFont="1" applyFill="1" applyBorder="1" applyAlignment="1" applyProtection="1">
      <alignment horizontal="left" vertical="center" indent="4"/>
      <protection locked="0"/>
    </xf>
    <xf numFmtId="0" fontId="20" fillId="0" borderId="52" xfId="2" applyFont="1" applyFill="1" applyBorder="1" applyAlignment="1">
      <alignment horizontal="left" vertical="center"/>
    </xf>
    <xf numFmtId="0" fontId="20" fillId="2" borderId="28" xfId="2" applyFont="1" applyFill="1" applyBorder="1" applyAlignment="1">
      <alignment horizontal="left" vertical="center"/>
    </xf>
    <xf numFmtId="0" fontId="59" fillId="0" borderId="25" xfId="4" applyFont="1" applyFill="1" applyBorder="1" applyAlignment="1" applyProtection="1">
      <alignment horizontal="left" vertical="center" indent="2"/>
      <protection locked="0"/>
    </xf>
    <xf numFmtId="0" fontId="12" fillId="0" borderId="0" xfId="2" applyFont="1" applyFill="1" applyBorder="1" applyAlignment="1" applyProtection="1">
      <alignment horizontal="left" vertical="center" indent="4"/>
      <protection locked="0"/>
    </xf>
    <xf numFmtId="0" fontId="12" fillId="0" borderId="31" xfId="2" applyFont="1" applyFill="1" applyBorder="1" applyAlignment="1" applyProtection="1">
      <alignment horizontal="left" vertical="center" indent="4"/>
      <protection locked="0"/>
    </xf>
    <xf numFmtId="0" fontId="20" fillId="2" borderId="31" xfId="2" applyFont="1" applyFill="1" applyBorder="1" applyAlignment="1">
      <alignment horizontal="left" vertical="center"/>
    </xf>
    <xf numFmtId="0" fontId="29" fillId="0" borderId="30" xfId="4" applyFont="1" applyFill="1" applyBorder="1" applyAlignment="1" applyProtection="1">
      <alignment horizontal="left" vertical="center" wrapText="1"/>
      <protection locked="0"/>
    </xf>
    <xf numFmtId="0" fontId="12" fillId="0" borderId="31" xfId="2" applyFont="1" applyFill="1" applyBorder="1" applyAlignment="1">
      <alignment vertical="center"/>
    </xf>
    <xf numFmtId="0" fontId="12" fillId="0" borderId="30" xfId="2" applyFont="1" applyFill="1" applyBorder="1" applyAlignment="1" applyProtection="1">
      <alignment horizontal="left" vertical="center" indent="4"/>
      <protection locked="0"/>
    </xf>
    <xf numFmtId="0" fontId="22" fillId="0" borderId="51" xfId="2" applyFont="1" applyFill="1" applyBorder="1" applyAlignment="1" applyProtection="1">
      <alignment vertical="center"/>
      <protection locked="0"/>
    </xf>
    <xf numFmtId="0" fontId="26" fillId="0" borderId="44" xfId="2" applyFont="1" applyFill="1" applyBorder="1" applyAlignment="1">
      <alignment horizontal="left" vertical="center"/>
    </xf>
    <xf numFmtId="0" fontId="60" fillId="0" borderId="44" xfId="2" applyFont="1" applyFill="1" applyBorder="1" applyAlignment="1">
      <alignment vertical="center"/>
    </xf>
    <xf numFmtId="0" fontId="61" fillId="0" borderId="0" xfId="2" applyFont="1" applyFill="1" applyBorder="1" applyAlignment="1">
      <alignment vertical="center"/>
    </xf>
    <xf numFmtId="0" fontId="62" fillId="0" borderId="0" xfId="2" applyFont="1" applyFill="1" applyBorder="1" applyAlignment="1">
      <alignment vertical="center"/>
    </xf>
    <xf numFmtId="0" fontId="35" fillId="6" borderId="0" xfId="2" applyFont="1" applyFill="1" applyBorder="1" applyAlignment="1">
      <alignment vertical="center"/>
    </xf>
    <xf numFmtId="0" fontId="15" fillId="6" borderId="0" xfId="2" applyFont="1" applyFill="1" applyBorder="1" applyAlignment="1">
      <alignment vertical="center"/>
    </xf>
    <xf numFmtId="0" fontId="65" fillId="0" borderId="0" xfId="6" applyFont="1"/>
    <xf numFmtId="0" fontId="15" fillId="10" borderId="0" xfId="2" applyFont="1" applyFill="1" applyBorder="1" applyAlignment="1">
      <alignment vertical="center"/>
    </xf>
    <xf numFmtId="0" fontId="28" fillId="10" borderId="0" xfId="4" applyFont="1" applyFill="1" applyBorder="1" applyAlignment="1"/>
    <xf numFmtId="0" fontId="53" fillId="2" borderId="45" xfId="2" applyFont="1" applyFill="1" applyBorder="1" applyAlignment="1">
      <alignment horizontal="left" vertical="center" wrapText="1"/>
    </xf>
    <xf numFmtId="0" fontId="52" fillId="10" borderId="0" xfId="2" applyFont="1" applyFill="1" applyBorder="1" applyAlignment="1">
      <alignment horizontal="left" vertical="center"/>
    </xf>
    <xf numFmtId="0" fontId="28" fillId="6" borderId="0" xfId="3" applyFont="1" applyFill="1" applyBorder="1" applyAlignment="1"/>
    <xf numFmtId="0" fontId="28" fillId="0" borderId="0" xfId="3" applyFont="1" applyFill="1" applyBorder="1" applyAlignment="1"/>
    <xf numFmtId="0" fontId="26" fillId="6" borderId="58" xfId="2" applyFont="1" applyFill="1" applyBorder="1" applyAlignment="1">
      <alignment vertical="center" wrapText="1"/>
    </xf>
    <xf numFmtId="0" fontId="20" fillId="0" borderId="0" xfId="2" applyFont="1" applyFill="1" applyBorder="1" applyAlignment="1">
      <alignment vertical="center" wrapText="1"/>
    </xf>
    <xf numFmtId="0" fontId="26" fillId="6" borderId="24" xfId="2" applyFont="1" applyFill="1" applyBorder="1" applyAlignment="1">
      <alignment vertical="center" wrapText="1"/>
    </xf>
    <xf numFmtId="0" fontId="20" fillId="6" borderId="25" xfId="2" applyFont="1" applyFill="1" applyBorder="1" applyAlignment="1">
      <alignment vertical="center" wrapText="1"/>
    </xf>
    <xf numFmtId="0" fontId="20" fillId="6" borderId="59" xfId="2" applyFont="1" applyFill="1" applyBorder="1" applyAlignment="1">
      <alignment vertical="center" wrapText="1"/>
    </xf>
    <xf numFmtId="0" fontId="20" fillId="6" borderId="60" xfId="2" applyFont="1" applyFill="1" applyBorder="1" applyAlignment="1">
      <alignment vertical="center" wrapText="1"/>
    </xf>
    <xf numFmtId="0" fontId="20" fillId="6" borderId="0" xfId="2" applyFont="1" applyFill="1" applyBorder="1" applyAlignment="1">
      <alignment vertical="center" wrapText="1"/>
    </xf>
    <xf numFmtId="0" fontId="20" fillId="6" borderId="61" xfId="2" applyFont="1" applyFill="1" applyBorder="1" applyAlignment="1">
      <alignment vertical="center" wrapText="1"/>
    </xf>
    <xf numFmtId="0" fontId="23" fillId="6" borderId="60" xfId="2" applyFont="1" applyFill="1" applyBorder="1" applyAlignment="1">
      <alignment vertical="center" wrapText="1"/>
    </xf>
    <xf numFmtId="0" fontId="23" fillId="6" borderId="62" xfId="2" applyFont="1" applyFill="1" applyBorder="1" applyAlignment="1">
      <alignment vertical="center" wrapText="1"/>
    </xf>
    <xf numFmtId="0" fontId="23" fillId="6" borderId="27" xfId="2" applyFont="1" applyFill="1" applyBorder="1" applyAlignment="1">
      <alignment vertical="center" wrapText="1"/>
    </xf>
    <xf numFmtId="0" fontId="20" fillId="6" borderId="28" xfId="2" applyFont="1" applyFill="1" applyBorder="1" applyAlignment="1">
      <alignment vertical="center" wrapText="1"/>
    </xf>
    <xf numFmtId="0" fontId="20" fillId="6" borderId="29" xfId="2" applyFont="1" applyFill="1" applyBorder="1" applyAlignment="1">
      <alignment vertical="center" wrapText="1"/>
    </xf>
    <xf numFmtId="0" fontId="20" fillId="0" borderId="37" xfId="2" applyFont="1" applyFill="1" applyBorder="1" applyAlignment="1">
      <alignment horizontal="left" vertical="center"/>
    </xf>
    <xf numFmtId="0" fontId="12" fillId="0" borderId="37" xfId="2" applyFont="1" applyFill="1" applyBorder="1" applyAlignment="1">
      <alignment vertical="center"/>
    </xf>
    <xf numFmtId="0" fontId="46" fillId="0" borderId="0" xfId="6" applyFont="1"/>
    <xf numFmtId="0" fontId="67" fillId="0" borderId="0" xfId="2" applyFont="1" applyFill="1" applyAlignment="1">
      <alignment horizontal="left" vertical="center"/>
    </xf>
    <xf numFmtId="0" fontId="12" fillId="0" borderId="17" xfId="2" applyFont="1" applyFill="1" applyBorder="1" applyAlignment="1">
      <alignment vertical="center"/>
    </xf>
    <xf numFmtId="0" fontId="15" fillId="0" borderId="8" xfId="2" applyFont="1" applyFill="1" applyBorder="1" applyAlignment="1">
      <alignment horizontal="left" vertical="center"/>
    </xf>
    <xf numFmtId="0" fontId="20" fillId="0" borderId="8" xfId="0" applyFont="1" applyBorder="1" applyAlignment="1">
      <alignment horizontal="left" vertical="center"/>
    </xf>
    <xf numFmtId="0" fontId="22" fillId="0" borderId="0" xfId="2" applyFont="1" applyFill="1" applyBorder="1" applyAlignment="1">
      <alignment horizontal="left" vertical="center" wrapText="1"/>
    </xf>
    <xf numFmtId="0" fontId="22" fillId="0" borderId="0" xfId="2" applyFont="1" applyFill="1" applyBorder="1" applyAlignment="1">
      <alignment horizontal="left" vertical="center"/>
    </xf>
    <xf numFmtId="0" fontId="15" fillId="6" borderId="0" xfId="2" applyFont="1" applyFill="1" applyBorder="1" applyAlignment="1">
      <alignment horizontal="left" vertical="center"/>
    </xf>
    <xf numFmtId="0" fontId="22" fillId="0" borderId="37" xfId="2" applyFont="1" applyFill="1" applyBorder="1" applyAlignment="1">
      <alignment horizontal="left" vertical="center"/>
    </xf>
    <xf numFmtId="0" fontId="19" fillId="0" borderId="7" xfId="2" applyFont="1" applyFill="1" applyBorder="1" applyAlignment="1">
      <alignment horizontal="left" vertical="center" wrapText="1"/>
    </xf>
    <xf numFmtId="0" fontId="29" fillId="6" borderId="0" xfId="4" applyFont="1" applyFill="1" applyBorder="1" applyAlignment="1">
      <alignment horizontal="center" vertical="center"/>
    </xf>
    <xf numFmtId="0" fontId="30" fillId="6" borderId="0" xfId="2" applyFont="1" applyFill="1" applyBorder="1" applyAlignment="1">
      <alignment vertical="center"/>
    </xf>
    <xf numFmtId="0" fontId="20" fillId="0" borderId="0" xfId="2" applyFont="1" applyFill="1" applyBorder="1" applyAlignment="1">
      <alignment horizontal="left" vertical="center"/>
    </xf>
    <xf numFmtId="0" fontId="15" fillId="0" borderId="0" xfId="2" applyFont="1" applyFill="1" applyBorder="1" applyAlignment="1">
      <alignment vertical="center"/>
    </xf>
    <xf numFmtId="0" fontId="41" fillId="6" borderId="0" xfId="6" applyFont="1" applyFill="1" applyBorder="1" applyAlignment="1">
      <alignment vertical="center"/>
    </xf>
    <xf numFmtId="0" fontId="42" fillId="3" borderId="0" xfId="4" applyFont="1" applyFill="1" applyBorder="1" applyAlignment="1">
      <alignment horizontal="left" vertical="center" wrapText="1"/>
    </xf>
    <xf numFmtId="0" fontId="20" fillId="6" borderId="0" xfId="2" applyFont="1" applyFill="1" applyBorder="1" applyAlignment="1">
      <alignment horizontal="left" vertical="center" indent="1"/>
    </xf>
    <xf numFmtId="0" fontId="49" fillId="6" borderId="0" xfId="6" applyFont="1" applyFill="1" applyAlignment="1">
      <alignment vertical="center" wrapText="1"/>
    </xf>
    <xf numFmtId="0" fontId="20" fillId="6" borderId="0" xfId="6" applyFont="1" applyFill="1" applyAlignment="1">
      <alignment horizontal="left" vertical="center" wrapText="1" indent="2"/>
    </xf>
    <xf numFmtId="0" fontId="46" fillId="0" borderId="0" xfId="6" applyFont="1" applyAlignment="1"/>
    <xf numFmtId="0" fontId="47" fillId="6" borderId="0" xfId="6" applyFont="1" applyFill="1" applyBorder="1" applyAlignment="1">
      <alignmen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xf>
    <xf numFmtId="0" fontId="2" fillId="0" borderId="0" xfId="2" applyFont="1" applyFill="1" applyBorder="1" applyAlignment="1">
      <alignment horizontal="right" vertical="center"/>
    </xf>
    <xf numFmtId="0" fontId="2" fillId="3" borderId="0" xfId="2" applyFont="1" applyFill="1" applyBorder="1" applyAlignment="1">
      <alignment horizontal="right" vertical="center"/>
    </xf>
    <xf numFmtId="0" fontId="2" fillId="6" borderId="0" xfId="2" applyFont="1" applyFill="1" applyBorder="1" applyAlignment="1">
      <alignment horizontal="left" vertical="center"/>
    </xf>
    <xf numFmtId="0" fontId="2" fillId="10" borderId="0" xfId="2" applyFont="1" applyFill="1" applyBorder="1" applyAlignment="1">
      <alignment horizontal="left" vertical="center"/>
    </xf>
    <xf numFmtId="0" fontId="2" fillId="10" borderId="0" xfId="2" applyFont="1" applyFill="1" applyAlignment="1">
      <alignment horizontal="left" vertical="center"/>
    </xf>
    <xf numFmtId="0" fontId="2" fillId="0" borderId="31" xfId="2" applyFont="1" applyFill="1" applyBorder="1" applyAlignment="1">
      <alignment horizontal="left" vertical="center"/>
    </xf>
    <xf numFmtId="0" fontId="2" fillId="11" borderId="44" xfId="2" applyFont="1" applyFill="1" applyBorder="1" applyAlignment="1">
      <alignment horizontal="left" vertical="center"/>
    </xf>
    <xf numFmtId="0" fontId="2" fillId="0" borderId="51" xfId="2" applyFont="1" applyFill="1" applyBorder="1" applyAlignment="1">
      <alignment horizontal="left" vertical="center"/>
    </xf>
    <xf numFmtId="0" fontId="2" fillId="0" borderId="44" xfId="2" applyFont="1" applyFill="1" applyBorder="1" applyAlignment="1">
      <alignment horizontal="left" vertical="center"/>
    </xf>
    <xf numFmtId="0" fontId="2" fillId="2" borderId="8" xfId="2" applyFont="1" applyFill="1" applyBorder="1" applyAlignment="1">
      <alignment horizontal="left" vertical="center"/>
    </xf>
    <xf numFmtId="0" fontId="2" fillId="5" borderId="8" xfId="2" applyFont="1" applyFill="1" applyBorder="1" applyAlignment="1">
      <alignment horizontal="left" vertical="center"/>
    </xf>
    <xf numFmtId="0" fontId="2" fillId="0" borderId="8" xfId="2" applyFont="1" applyFill="1" applyBorder="1" applyAlignment="1">
      <alignment horizontal="left" vertical="center"/>
    </xf>
    <xf numFmtId="0" fontId="2" fillId="0" borderId="8" xfId="2" applyFont="1" applyFill="1" applyBorder="1" applyAlignment="1">
      <alignment vertical="center"/>
    </xf>
    <xf numFmtId="0" fontId="2" fillId="0" borderId="8" xfId="2" applyFont="1" applyFill="1" applyBorder="1" applyAlignment="1">
      <alignment horizontal="center" vertical="center"/>
    </xf>
    <xf numFmtId="0" fontId="2" fillId="0" borderId="8" xfId="0" applyFont="1" applyBorder="1" applyAlignment="1">
      <alignment vertical="center"/>
    </xf>
    <xf numFmtId="0" fontId="2" fillId="2" borderId="8" xfId="2" applyFont="1" applyFill="1" applyBorder="1" applyAlignment="1">
      <alignment vertical="center"/>
    </xf>
    <xf numFmtId="0" fontId="2" fillId="0" borderId="7" xfId="2" applyFont="1" applyFill="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left" vertical="center" wrapText="1"/>
    </xf>
    <xf numFmtId="0" fontId="2" fillId="0" borderId="8" xfId="2" applyFont="1" applyFill="1" applyBorder="1" applyAlignment="1">
      <alignment vertical="center" wrapText="1"/>
    </xf>
    <xf numFmtId="0" fontId="2" fillId="0" borderId="8" xfId="2" applyFont="1" applyFill="1" applyBorder="1" applyAlignment="1">
      <alignment horizontal="left" vertical="center" wrapText="1"/>
    </xf>
    <xf numFmtId="0" fontId="2" fillId="2" borderId="4" xfId="2" applyFont="1" applyFill="1" applyBorder="1" applyAlignment="1">
      <alignment horizontal="left" vertical="center"/>
    </xf>
    <xf numFmtId="0" fontId="2" fillId="5" borderId="4" xfId="2" applyFont="1" applyFill="1" applyBorder="1" applyAlignment="1">
      <alignment horizontal="left" vertical="center"/>
    </xf>
    <xf numFmtId="0" fontId="2" fillId="0" borderId="5" xfId="2" applyFont="1" applyFill="1" applyBorder="1" applyAlignment="1">
      <alignment horizontal="left" vertical="center"/>
    </xf>
    <xf numFmtId="0" fontId="2" fillId="0" borderId="6" xfId="2" applyFont="1" applyFill="1" applyBorder="1" applyAlignment="1">
      <alignment horizontal="left" vertical="center"/>
    </xf>
    <xf numFmtId="0" fontId="2" fillId="0" borderId="1" xfId="2" applyFont="1" applyFill="1" applyBorder="1" applyAlignment="1">
      <alignment vertical="center"/>
    </xf>
    <xf numFmtId="0" fontId="2" fillId="0" borderId="0" xfId="2" applyFont="1" applyFill="1" applyAlignment="1">
      <alignment vertical="center"/>
    </xf>
    <xf numFmtId="0" fontId="2" fillId="0" borderId="3" xfId="2" applyFont="1" applyFill="1" applyBorder="1" applyAlignment="1">
      <alignment vertical="center"/>
    </xf>
    <xf numFmtId="0" fontId="2" fillId="0" borderId="9" xfId="2" applyFont="1" applyFill="1" applyBorder="1" applyAlignment="1">
      <alignment horizontal="left" vertical="center"/>
    </xf>
    <xf numFmtId="0" fontId="2" fillId="0" borderId="10" xfId="2" applyFont="1" applyFill="1" applyBorder="1" applyAlignment="1">
      <alignment horizontal="left" vertical="center"/>
    </xf>
    <xf numFmtId="0" fontId="2" fillId="2" borderId="0" xfId="2" applyFont="1" applyFill="1" applyBorder="1" applyAlignment="1">
      <alignment horizontal="left" vertical="center"/>
    </xf>
    <xf numFmtId="0" fontId="2" fillId="0" borderId="6" xfId="2" applyFont="1" applyFill="1" applyBorder="1" applyAlignment="1">
      <alignment vertical="center"/>
    </xf>
    <xf numFmtId="0" fontId="2" fillId="0" borderId="2" xfId="2" applyFont="1" applyFill="1" applyBorder="1" applyAlignment="1">
      <alignment vertical="center"/>
    </xf>
    <xf numFmtId="164" fontId="2" fillId="0" borderId="0" xfId="5" applyFont="1" applyFill="1" applyAlignment="1">
      <alignment horizontal="left" vertical="center"/>
    </xf>
    <xf numFmtId="0" fontId="2" fillId="0" borderId="0" xfId="6" applyFont="1"/>
    <xf numFmtId="0" fontId="2" fillId="0" borderId="0" xfId="2" applyFont="1" applyFill="1" applyAlignment="1">
      <alignment horizontal="left" vertical="center"/>
    </xf>
    <xf numFmtId="0" fontId="2" fillId="0" borderId="0" xfId="2" applyFont="1" applyFill="1" applyBorder="1" applyAlignment="1">
      <alignment vertical="center"/>
    </xf>
    <xf numFmtId="164" fontId="2" fillId="0" borderId="0" xfId="6" applyNumberFormat="1" applyFont="1"/>
    <xf numFmtId="43" fontId="2" fillId="0" borderId="0" xfId="6" applyNumberFormat="1" applyFont="1"/>
    <xf numFmtId="0" fontId="2" fillId="0" borderId="0" xfId="6" applyFont="1" applyAlignment="1"/>
    <xf numFmtId="0" fontId="2" fillId="0" borderId="0" xfId="6" applyFont="1" applyAlignment="1">
      <alignment wrapText="1"/>
    </xf>
    <xf numFmtId="0" fontId="2" fillId="0" borderId="14" xfId="2" applyFont="1" applyFill="1" applyBorder="1" applyAlignment="1">
      <alignment horizontal="left" vertical="center"/>
    </xf>
    <xf numFmtId="0" fontId="2" fillId="0" borderId="15" xfId="2" applyFont="1" applyFill="1" applyBorder="1" applyAlignment="1">
      <alignment horizontal="left" vertical="center"/>
    </xf>
    <xf numFmtId="0" fontId="2" fillId="5" borderId="15" xfId="2" applyFont="1" applyFill="1" applyBorder="1" applyAlignment="1">
      <alignment horizontal="left" vertical="center"/>
    </xf>
    <xf numFmtId="0" fontId="2" fillId="0" borderId="8" xfId="0" applyFont="1" applyBorder="1"/>
    <xf numFmtId="0" fontId="2" fillId="0" borderId="7" xfId="0" applyFont="1" applyBorder="1"/>
    <xf numFmtId="0" fontId="2" fillId="0" borderId="8" xfId="0" applyFont="1" applyBorder="1" applyAlignment="1">
      <alignment wrapText="1"/>
    </xf>
    <xf numFmtId="0" fontId="2" fillId="5" borderId="10" xfId="2" applyFont="1" applyFill="1" applyBorder="1" applyAlignment="1">
      <alignment horizontal="left" vertical="center"/>
    </xf>
    <xf numFmtId="0" fontId="12" fillId="12" borderId="0" xfId="2" applyFont="1" applyFill="1" applyBorder="1" applyAlignment="1">
      <alignment horizontal="left" vertical="center"/>
    </xf>
    <xf numFmtId="0" fontId="15" fillId="12" borderId="0" xfId="2" applyFont="1" applyFill="1" applyBorder="1" applyAlignment="1">
      <alignment horizontal="left" vertical="center"/>
    </xf>
    <xf numFmtId="0" fontId="2" fillId="12" borderId="0" xfId="2" applyFont="1" applyFill="1" applyBorder="1" applyAlignment="1">
      <alignment horizontal="left" vertical="center"/>
    </xf>
    <xf numFmtId="0" fontId="30" fillId="12" borderId="0" xfId="2" applyFont="1" applyFill="1" applyBorder="1" applyAlignment="1">
      <alignment vertical="center"/>
    </xf>
    <xf numFmtId="0" fontId="2" fillId="12" borderId="0" xfId="2" applyFont="1" applyFill="1" applyBorder="1" applyAlignment="1">
      <alignment vertical="center"/>
    </xf>
    <xf numFmtId="0" fontId="13" fillId="12" borderId="0" xfId="2" applyFont="1" applyFill="1" applyBorder="1" applyAlignment="1">
      <alignment vertical="center"/>
    </xf>
    <xf numFmtId="0" fontId="12" fillId="12" borderId="0" xfId="2" applyFont="1" applyFill="1" applyBorder="1" applyAlignment="1">
      <alignment vertical="center"/>
    </xf>
    <xf numFmtId="0" fontId="39" fillId="12" borderId="0" xfId="2" applyFont="1" applyFill="1" applyBorder="1" applyAlignment="1">
      <alignment horizontal="left" vertical="center"/>
    </xf>
    <xf numFmtId="0" fontId="12" fillId="12" borderId="0" xfId="2" applyFont="1" applyFill="1" applyBorder="1" applyAlignment="1">
      <alignment horizontal="left" vertical="center" wrapText="1" indent="2"/>
    </xf>
    <xf numFmtId="0" fontId="35" fillId="12" borderId="0" xfId="2" applyFont="1" applyFill="1" applyBorder="1" applyAlignment="1">
      <alignment vertical="center"/>
    </xf>
    <xf numFmtId="0" fontId="12" fillId="12" borderId="0" xfId="2" applyFont="1" applyFill="1" applyBorder="1" applyAlignment="1">
      <alignment vertical="center" wrapText="1"/>
    </xf>
    <xf numFmtId="0" fontId="39" fillId="12" borderId="0" xfId="2" applyFont="1" applyFill="1" applyBorder="1" applyAlignment="1">
      <alignment vertical="center"/>
    </xf>
    <xf numFmtId="0" fontId="15" fillId="12" borderId="0" xfId="2" applyFont="1" applyFill="1" applyBorder="1" applyAlignment="1">
      <alignment vertical="center"/>
    </xf>
    <xf numFmtId="0" fontId="66" fillId="6" borderId="26" xfId="2" applyFont="1" applyFill="1" applyBorder="1" applyAlignment="1">
      <alignment vertical="center" wrapText="1"/>
    </xf>
    <xf numFmtId="0" fontId="12" fillId="0" borderId="46" xfId="2" applyFont="1" applyFill="1" applyBorder="1" applyAlignment="1">
      <alignment horizontal="center" vertical="center"/>
    </xf>
    <xf numFmtId="0" fontId="12" fillId="0" borderId="32" xfId="2" applyFont="1" applyFill="1" applyBorder="1" applyAlignment="1">
      <alignment horizontal="center" vertical="center"/>
    </xf>
    <xf numFmtId="0" fontId="12" fillId="3" borderId="46" xfId="2" applyFont="1" applyFill="1" applyBorder="1" applyAlignment="1">
      <alignment horizontal="center" vertical="center"/>
    </xf>
    <xf numFmtId="166" fontId="12" fillId="3" borderId="46" xfId="2" applyNumberFormat="1" applyFont="1" applyFill="1" applyBorder="1" applyAlignment="1">
      <alignment horizontal="center" vertical="center"/>
    </xf>
    <xf numFmtId="0" fontId="12" fillId="3" borderId="0" xfId="2" applyFont="1" applyFill="1" applyBorder="1" applyAlignment="1">
      <alignment horizontal="center" vertical="center"/>
    </xf>
    <xf numFmtId="166" fontId="12" fillId="3" borderId="0" xfId="2" applyNumberFormat="1" applyFont="1" applyFill="1" applyBorder="1" applyAlignment="1">
      <alignment horizontal="center" vertical="center"/>
    </xf>
    <xf numFmtId="0" fontId="57" fillId="3" borderId="28" xfId="2" applyFont="1" applyFill="1" applyBorder="1" applyAlignment="1">
      <alignment horizontal="center" vertical="center"/>
    </xf>
    <xf numFmtId="0" fontId="12" fillId="0" borderId="0" xfId="2" applyFont="1" applyFill="1" applyBorder="1" applyAlignment="1">
      <alignment horizontal="center" vertical="center"/>
    </xf>
    <xf numFmtId="0" fontId="12" fillId="3" borderId="38" xfId="2" applyFont="1" applyFill="1" applyBorder="1" applyAlignment="1">
      <alignment horizontal="center" vertical="center" wrapText="1"/>
    </xf>
    <xf numFmtId="0" fontId="20" fillId="2" borderId="38" xfId="2" applyFont="1" applyFill="1" applyBorder="1" applyAlignment="1">
      <alignment horizontal="center" vertical="center"/>
    </xf>
    <xf numFmtId="0" fontId="20" fillId="2" borderId="0" xfId="2" applyFont="1" applyFill="1" applyBorder="1" applyAlignment="1">
      <alignment horizontal="center" vertical="center"/>
    </xf>
    <xf numFmtId="0" fontId="10"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8" fillId="0" borderId="6" xfId="2" applyFont="1" applyFill="1" applyBorder="1" applyAlignment="1">
      <alignment horizontal="center" vertical="center"/>
    </xf>
    <xf numFmtId="0" fontId="9" fillId="0" borderId="6"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6" fillId="3" borderId="8" xfId="1" applyFill="1" applyBorder="1" applyAlignment="1">
      <alignment horizontal="center" vertical="center" wrapText="1"/>
    </xf>
    <xf numFmtId="0" fontId="12" fillId="3" borderId="8" xfId="2" applyFont="1" applyFill="1" applyBorder="1" applyAlignment="1">
      <alignment horizontal="left" vertical="center" wrapText="1"/>
    </xf>
    <xf numFmtId="0" fontId="12" fillId="0" borderId="8" xfId="2" applyFont="1" applyFill="1" applyBorder="1" applyAlignment="1">
      <alignment horizontal="left" vertical="center" wrapText="1" indent="4"/>
    </xf>
    <xf numFmtId="0" fontId="6" fillId="3" borderId="8" xfId="1" applyFill="1" applyBorder="1" applyAlignment="1">
      <alignment vertical="center" wrapText="1"/>
    </xf>
    <xf numFmtId="0" fontId="10" fillId="10" borderId="7" xfId="2" applyFont="1" applyFill="1" applyBorder="1" applyAlignment="1">
      <alignment horizontal="left" vertical="center"/>
    </xf>
    <xf numFmtId="0" fontId="8" fillId="10" borderId="8" xfId="2" applyFont="1" applyFill="1" applyBorder="1" applyAlignment="1">
      <alignment horizontal="left" vertical="center"/>
    </xf>
    <xf numFmtId="0" fontId="12" fillId="10" borderId="8" xfId="2" applyFont="1" applyFill="1" applyBorder="1" applyAlignment="1">
      <alignment vertical="center" wrapText="1"/>
    </xf>
    <xf numFmtId="0" fontId="4" fillId="10" borderId="7" xfId="0" applyFont="1" applyFill="1" applyBorder="1"/>
    <xf numFmtId="0" fontId="0" fillId="10" borderId="8" xfId="0" applyFill="1" applyBorder="1"/>
    <xf numFmtId="0" fontId="2" fillId="10" borderId="8" xfId="2" applyFont="1" applyFill="1" applyBorder="1" applyAlignment="1">
      <alignment horizontal="left" vertical="center"/>
    </xf>
    <xf numFmtId="0" fontId="12" fillId="14" borderId="8" xfId="0" applyFont="1" applyFill="1" applyBorder="1" applyAlignment="1">
      <alignment vertical="center" wrapText="1"/>
    </xf>
    <xf numFmtId="0" fontId="2" fillId="0" borderId="0" xfId="6" applyNumberFormat="1" applyFont="1"/>
    <xf numFmtId="0" fontId="2" fillId="0" borderId="0" xfId="6" applyFont="1" applyFill="1"/>
    <xf numFmtId="0" fontId="2" fillId="0" borderId="0" xfId="0" applyFont="1"/>
    <xf numFmtId="0" fontId="6" fillId="3" borderId="8" xfId="1" applyFill="1" applyBorder="1" applyAlignment="1">
      <alignment horizontal="left" vertical="center" wrapText="1"/>
    </xf>
    <xf numFmtId="0" fontId="12" fillId="13" borderId="8" xfId="2" applyFont="1" applyFill="1" applyBorder="1" applyAlignment="1">
      <alignment vertical="center" wrapText="1"/>
    </xf>
    <xf numFmtId="0" fontId="71" fillId="3" borderId="8" xfId="2" applyFont="1" applyFill="1" applyBorder="1" applyAlignment="1">
      <alignment vertical="center" wrapText="1"/>
    </xf>
    <xf numFmtId="0" fontId="6" fillId="3" borderId="46" xfId="1" applyFill="1" applyBorder="1" applyAlignment="1">
      <alignment vertical="center"/>
    </xf>
    <xf numFmtId="0" fontId="19" fillId="0" borderId="7" xfId="2" applyFont="1" applyFill="1" applyBorder="1" applyAlignment="1">
      <alignment horizontal="center" vertical="center" wrapText="1"/>
    </xf>
    <xf numFmtId="0" fontId="2" fillId="0" borderId="0" xfId="2" applyFont="1" applyFill="1" applyAlignment="1">
      <alignment horizontal="left" vertical="center"/>
    </xf>
    <xf numFmtId="0" fontId="30" fillId="6" borderId="0" xfId="2" applyFont="1" applyFill="1" applyBorder="1" applyAlignment="1">
      <alignment vertical="center"/>
    </xf>
    <xf numFmtId="0" fontId="15" fillId="0" borderId="0" xfId="2" applyFont="1" applyFill="1" applyBorder="1" applyAlignment="1">
      <alignment vertical="center"/>
    </xf>
    <xf numFmtId="0" fontId="42" fillId="3" borderId="0" xfId="4" applyFont="1" applyFill="1" applyBorder="1" applyAlignment="1">
      <alignment horizontal="left" vertical="center" wrapText="1"/>
    </xf>
    <xf numFmtId="0" fontId="20" fillId="10" borderId="8" xfId="0" applyFont="1" applyFill="1" applyBorder="1" applyAlignment="1">
      <alignment vertical="center"/>
    </xf>
    <xf numFmtId="0" fontId="70" fillId="3" borderId="8" xfId="1" applyFont="1" applyFill="1" applyBorder="1" applyAlignment="1">
      <alignment horizontal="left" vertical="center" wrapText="1"/>
    </xf>
    <xf numFmtId="0" fontId="70" fillId="3" borderId="8" xfId="1" applyFont="1" applyFill="1" applyBorder="1" applyAlignment="1">
      <alignment vertical="center" wrapText="1"/>
    </xf>
    <xf numFmtId="0" fontId="12" fillId="3" borderId="8" xfId="2" applyFont="1" applyFill="1" applyBorder="1" applyAlignment="1">
      <alignment horizontal="left" vertical="center" wrapText="1" indent="1"/>
    </xf>
    <xf numFmtId="0" fontId="2" fillId="10" borderId="8" xfId="0" applyFont="1" applyFill="1" applyBorder="1" applyAlignment="1">
      <alignment vertical="center"/>
    </xf>
    <xf numFmtId="0" fontId="20" fillId="10" borderId="8" xfId="0" applyFont="1" applyFill="1" applyBorder="1" applyAlignment="1">
      <alignment vertical="center" wrapText="1"/>
    </xf>
    <xf numFmtId="0" fontId="20" fillId="3" borderId="8" xfId="2" applyFont="1" applyFill="1" applyBorder="1" applyAlignment="1">
      <alignment vertical="center" wrapText="1"/>
    </xf>
    <xf numFmtId="0" fontId="23" fillId="3" borderId="8" xfId="2" applyFont="1" applyFill="1" applyBorder="1" applyAlignment="1">
      <alignment horizontal="left" vertical="center" wrapText="1"/>
    </xf>
    <xf numFmtId="0" fontId="73" fillId="3" borderId="8" xfId="2" applyFont="1" applyFill="1" applyBorder="1" applyAlignment="1">
      <alignment horizontal="left" vertical="center" wrapText="1"/>
    </xf>
    <xf numFmtId="0" fontId="74" fillId="3" borderId="8" xfId="1" applyFont="1" applyFill="1" applyBorder="1" applyAlignment="1">
      <alignment horizontal="left" vertical="center" wrapText="1"/>
    </xf>
    <xf numFmtId="0" fontId="73" fillId="3" borderId="8" xfId="2" applyFont="1" applyFill="1" applyBorder="1" applyAlignment="1">
      <alignment horizontal="center" vertical="center" wrapText="1"/>
    </xf>
    <xf numFmtId="0" fontId="12" fillId="3" borderId="8" xfId="2" applyFont="1" applyFill="1" applyBorder="1" applyAlignment="1">
      <alignment vertical="top" wrapText="1"/>
    </xf>
    <xf numFmtId="0" fontId="70" fillId="3" borderId="8" xfId="1" applyFont="1" applyFill="1" applyBorder="1" applyAlignment="1">
      <alignment vertical="top" wrapText="1"/>
    </xf>
    <xf numFmtId="0" fontId="70" fillId="13" borderId="8" xfId="1" applyFont="1" applyFill="1" applyBorder="1" applyAlignment="1">
      <alignment vertical="top"/>
    </xf>
    <xf numFmtId="0" fontId="70" fillId="3" borderId="18" xfId="1" applyFont="1" applyFill="1" applyBorder="1" applyAlignment="1">
      <alignment vertical="top" wrapText="1"/>
    </xf>
    <xf numFmtId="0" fontId="21" fillId="3" borderId="8" xfId="2" applyFont="1" applyFill="1" applyBorder="1" applyAlignment="1">
      <alignment vertical="top" wrapText="1"/>
    </xf>
    <xf numFmtId="0" fontId="21" fillId="10" borderId="8" xfId="2" applyFont="1" applyFill="1" applyBorder="1" applyAlignment="1">
      <alignment vertical="top" wrapText="1"/>
    </xf>
    <xf numFmtId="0" fontId="21" fillId="10" borderId="8" xfId="0" applyFont="1" applyFill="1" applyBorder="1" applyAlignment="1">
      <alignment vertical="top"/>
    </xf>
    <xf numFmtId="0" fontId="21" fillId="0" borderId="8" xfId="2" applyFont="1" applyFill="1" applyBorder="1" applyAlignment="1">
      <alignment vertical="top" wrapText="1"/>
    </xf>
    <xf numFmtId="0" fontId="20" fillId="0" borderId="8" xfId="0" applyFont="1" applyFill="1" applyBorder="1" applyAlignment="1">
      <alignment vertical="center" wrapText="1"/>
    </xf>
    <xf numFmtId="0" fontId="66" fillId="4" borderId="12" xfId="2" applyFont="1" applyFill="1" applyBorder="1" applyAlignment="1">
      <alignment horizontal="left" vertical="center" wrapText="1"/>
    </xf>
    <xf numFmtId="0" fontId="21" fillId="0" borderId="0" xfId="0" applyFont="1"/>
    <xf numFmtId="165" fontId="20" fillId="0" borderId="0" xfId="2" applyNumberFormat="1" applyFont="1" applyFill="1" applyAlignment="1">
      <alignment horizontal="left" vertical="center"/>
    </xf>
    <xf numFmtId="165" fontId="71" fillId="0" borderId="0" xfId="2" applyNumberFormat="1" applyFont="1" applyFill="1" applyAlignment="1">
      <alignment horizontal="left" vertical="center"/>
    </xf>
    <xf numFmtId="0" fontId="0" fillId="0" borderId="0" xfId="0" applyAlignment="1">
      <alignment horizontal="left" indent="1"/>
    </xf>
    <xf numFmtId="164" fontId="19" fillId="0" borderId="41" xfId="5" applyFont="1" applyBorder="1" applyAlignment="1">
      <alignment horizontal="center"/>
    </xf>
    <xf numFmtId="0" fontId="19" fillId="6" borderId="0" xfId="2" applyFont="1" applyFill="1" applyBorder="1" applyAlignment="1">
      <alignment horizontal="left" vertical="center"/>
    </xf>
    <xf numFmtId="0" fontId="20" fillId="6" borderId="0" xfId="6" applyFont="1" applyFill="1" applyBorder="1"/>
    <xf numFmtId="0" fontId="2" fillId="0" borderId="0" xfId="2" applyFont="1" applyFill="1" applyAlignment="1">
      <alignment horizontal="left" vertical="center"/>
    </xf>
    <xf numFmtId="6" fontId="12" fillId="3" borderId="8" xfId="8" applyNumberFormat="1" applyFont="1" applyFill="1" applyBorder="1" applyAlignment="1">
      <alignment vertical="center" wrapText="1"/>
    </xf>
    <xf numFmtId="0" fontId="73" fillId="3" borderId="8" xfId="2" applyFont="1" applyFill="1" applyBorder="1" applyAlignment="1">
      <alignment vertical="center" wrapText="1"/>
    </xf>
    <xf numFmtId="0" fontId="73" fillId="3" borderId="8" xfId="2" applyFont="1" applyFill="1" applyBorder="1" applyAlignment="1">
      <alignment horizontal="left" vertical="top" wrapText="1"/>
    </xf>
    <xf numFmtId="0" fontId="2" fillId="0" borderId="0" xfId="6" applyFont="1" applyAlignment="1">
      <alignment horizontal="center"/>
    </xf>
    <xf numFmtId="0" fontId="2" fillId="0" borderId="0" xfId="0" applyFont="1" applyAlignment="1">
      <alignment horizontal="left" indent="1"/>
    </xf>
    <xf numFmtId="0" fontId="2" fillId="0" borderId="0" xfId="2" applyFont="1" applyFill="1" applyAlignment="1">
      <alignment horizontal="center" vertical="center"/>
    </xf>
    <xf numFmtId="0" fontId="33" fillId="0" borderId="0" xfId="2" applyNumberFormat="1" applyFont="1" applyFill="1" applyBorder="1" applyAlignment="1">
      <alignment horizontal="center" vertical="center"/>
    </xf>
    <xf numFmtId="0" fontId="20" fillId="0" borderId="0" xfId="2" applyNumberFormat="1" applyFont="1" applyFill="1" applyBorder="1" applyAlignment="1">
      <alignment horizontal="center" vertical="center"/>
    </xf>
    <xf numFmtId="0" fontId="20" fillId="0" borderId="0" xfId="2" applyFont="1" applyFill="1" applyBorder="1" applyAlignment="1">
      <alignment horizontal="center" vertical="center"/>
    </xf>
    <xf numFmtId="0" fontId="20" fillId="0" borderId="0" xfId="2" applyFont="1" applyFill="1" applyAlignment="1">
      <alignment horizontal="center" vertical="center"/>
    </xf>
    <xf numFmtId="165" fontId="20" fillId="0" borderId="0" xfId="2" applyNumberFormat="1" applyFont="1" applyFill="1" applyAlignment="1">
      <alignment horizontal="center" vertical="center"/>
    </xf>
    <xf numFmtId="0" fontId="20" fillId="0" borderId="33" xfId="2" applyFont="1" applyFill="1" applyBorder="1" applyAlignment="1">
      <alignment horizontal="center" vertical="center"/>
    </xf>
    <xf numFmtId="0" fontId="2" fillId="0" borderId="0" xfId="2" applyFont="1" applyFill="1" applyBorder="1" applyAlignment="1">
      <alignment horizontal="center" vertical="center"/>
    </xf>
    <xf numFmtId="0" fontId="11" fillId="0" borderId="0" xfId="2" applyFont="1" applyFill="1" applyAlignment="1">
      <alignment horizontal="center" vertical="center"/>
    </xf>
    <xf numFmtId="41" fontId="2" fillId="0" borderId="0" xfId="9" applyFont="1" applyFill="1"/>
    <xf numFmtId="0" fontId="12" fillId="3" borderId="8" xfId="2" applyFont="1" applyFill="1" applyBorder="1" applyAlignment="1">
      <alignment horizontal="left" wrapText="1"/>
    </xf>
    <xf numFmtId="0" fontId="2" fillId="0" borderId="0" xfId="2" applyFont="1" applyFill="1" applyAlignment="1">
      <alignment horizontal="left" vertical="center"/>
    </xf>
    <xf numFmtId="0" fontId="79" fillId="3" borderId="8" xfId="1" applyFont="1" applyFill="1" applyBorder="1" applyAlignment="1">
      <alignment vertical="center" wrapText="1"/>
    </xf>
    <xf numFmtId="0" fontId="21" fillId="0" borderId="10" xfId="0" applyFont="1" applyBorder="1"/>
    <xf numFmtId="3" fontId="12" fillId="3" borderId="8" xfId="2" applyNumberFormat="1" applyFont="1" applyFill="1" applyBorder="1" applyAlignment="1">
      <alignment vertical="center" wrapText="1"/>
    </xf>
    <xf numFmtId="41" fontId="12" fillId="3" borderId="8" xfId="9" applyFont="1" applyFill="1" applyBorder="1" applyAlignment="1">
      <alignment horizontal="left" vertical="center" wrapText="1"/>
    </xf>
    <xf numFmtId="41" fontId="12" fillId="3" borderId="8" xfId="9" applyFont="1" applyFill="1" applyBorder="1" applyAlignment="1">
      <alignment vertical="center" wrapText="1"/>
    </xf>
    <xf numFmtId="41" fontId="12" fillId="3" borderId="8" xfId="9" applyFont="1" applyFill="1" applyBorder="1" applyAlignment="1">
      <alignment vertical="top" wrapText="1"/>
    </xf>
    <xf numFmtId="41" fontId="12" fillId="3" borderId="8" xfId="2" applyNumberFormat="1" applyFont="1" applyFill="1" applyBorder="1" applyAlignment="1">
      <alignment vertical="center" wrapText="1"/>
    </xf>
    <xf numFmtId="0" fontId="0" fillId="0" borderId="8" xfId="0" applyBorder="1" applyAlignment="1">
      <alignment wrapText="1"/>
    </xf>
    <xf numFmtId="1" fontId="12" fillId="3" borderId="0" xfId="2" applyNumberFormat="1" applyFont="1" applyFill="1" applyBorder="1" applyAlignment="1">
      <alignment horizontal="center" vertical="center"/>
    </xf>
    <xf numFmtId="0" fontId="12" fillId="0" borderId="39" xfId="2" applyFont="1" applyFill="1" applyBorder="1" applyAlignment="1" applyProtection="1">
      <alignment horizontal="left" vertical="center" wrapText="1" indent="6"/>
      <protection locked="0"/>
    </xf>
    <xf numFmtId="0" fontId="12" fillId="0" borderId="39" xfId="2" applyFont="1" applyFill="1" applyBorder="1" applyAlignment="1" applyProtection="1">
      <alignment horizontal="left" vertical="center" wrapText="1" indent="4"/>
      <protection locked="0"/>
    </xf>
    <xf numFmtId="0" fontId="70" fillId="2" borderId="25" xfId="1" applyFont="1" applyFill="1" applyBorder="1" applyAlignment="1">
      <alignment horizontal="left" vertical="center" wrapText="1"/>
    </xf>
    <xf numFmtId="0" fontId="70" fillId="3" borderId="28" xfId="1" applyFont="1" applyFill="1" applyBorder="1" applyAlignment="1">
      <alignment horizontal="left" wrapText="1"/>
    </xf>
    <xf numFmtId="0" fontId="70" fillId="3" borderId="28" xfId="1" applyFont="1" applyFill="1" applyBorder="1" applyAlignment="1">
      <alignment horizontal="left" vertical="center" wrapText="1"/>
    </xf>
    <xf numFmtId="0" fontId="20" fillId="3" borderId="0" xfId="2" applyFont="1" applyFill="1" applyBorder="1" applyAlignment="1">
      <alignment horizontal="center" vertical="center"/>
    </xf>
    <xf numFmtId="0" fontId="20" fillId="3" borderId="25" xfId="2" applyFont="1" applyFill="1" applyBorder="1" applyAlignment="1">
      <alignment horizontal="center" vertical="center"/>
    </xf>
    <xf numFmtId="167" fontId="12" fillId="3" borderId="0" xfId="5" applyNumberFormat="1" applyFont="1" applyFill="1" applyBorder="1" applyAlignment="1">
      <alignment horizontal="center" vertical="center"/>
    </xf>
    <xf numFmtId="0" fontId="40" fillId="3" borderId="31" xfId="3" applyFont="1" applyFill="1" applyBorder="1" applyAlignment="1">
      <alignment horizontal="center" vertical="center" wrapText="1"/>
    </xf>
    <xf numFmtId="0" fontId="60" fillId="0" borderId="8" xfId="2" applyFont="1" applyFill="1" applyBorder="1" applyAlignment="1">
      <alignment horizontal="left" vertical="center" wrapText="1" indent="3"/>
    </xf>
    <xf numFmtId="0" fontId="60" fillId="10" borderId="8" xfId="2" applyFont="1" applyFill="1" applyBorder="1" applyAlignment="1">
      <alignment horizontal="left" vertical="center" wrapText="1" indent="3"/>
    </xf>
    <xf numFmtId="0" fontId="31" fillId="0" borderId="8" xfId="2" applyFont="1" applyFill="1" applyBorder="1" applyAlignment="1">
      <alignment horizontal="left" vertical="center" wrapText="1" indent="3"/>
    </xf>
    <xf numFmtId="0" fontId="70" fillId="10" borderId="8" xfId="0" applyFont="1" applyFill="1" applyBorder="1" applyAlignment="1">
      <alignment horizontal="left" wrapText="1" indent="3"/>
    </xf>
    <xf numFmtId="0" fontId="9" fillId="10" borderId="8" xfId="2" applyFont="1" applyFill="1" applyBorder="1" applyAlignment="1">
      <alignment horizontal="left" vertical="center" wrapText="1"/>
    </xf>
    <xf numFmtId="0" fontId="20" fillId="0" borderId="8" xfId="2" applyFont="1" applyFill="1" applyBorder="1" applyAlignment="1">
      <alignment horizontal="left" vertical="center" wrapText="1" indent="3"/>
    </xf>
    <xf numFmtId="0" fontId="12" fillId="10" borderId="8" xfId="2" applyFont="1" applyFill="1" applyBorder="1" applyAlignment="1">
      <alignment horizontal="left" vertical="center" wrapText="1" indent="3"/>
    </xf>
    <xf numFmtId="0" fontId="12" fillId="13" borderId="8" xfId="2" applyFont="1" applyFill="1" applyBorder="1" applyAlignment="1">
      <alignment horizontal="center" vertical="center" wrapText="1"/>
    </xf>
    <xf numFmtId="0" fontId="73" fillId="13" borderId="8" xfId="2" applyFont="1" applyFill="1" applyBorder="1" applyAlignment="1">
      <alignment horizontal="left" vertical="top" wrapText="1"/>
    </xf>
    <xf numFmtId="0" fontId="2" fillId="10" borderId="8" xfId="2" applyFont="1" applyFill="1" applyBorder="1" applyAlignment="1">
      <alignment vertical="center"/>
    </xf>
    <xf numFmtId="0" fontId="0" fillId="13" borderId="8" xfId="0" applyFill="1" applyBorder="1" applyAlignment="1">
      <alignment vertical="center"/>
    </xf>
    <xf numFmtId="0" fontId="60" fillId="0" borderId="8" xfId="2" applyFont="1" applyFill="1" applyBorder="1" applyAlignment="1">
      <alignment vertical="center"/>
    </xf>
    <xf numFmtId="0" fontId="70" fillId="3" borderId="8" xfId="1" applyFont="1" applyFill="1" applyBorder="1" applyAlignment="1">
      <alignment horizontal="left" vertical="top" wrapText="1"/>
    </xf>
    <xf numFmtId="0" fontId="21" fillId="0" borderId="8" xfId="0" applyFont="1" applyBorder="1" applyAlignment="1">
      <alignment vertical="center" wrapText="1"/>
    </xf>
    <xf numFmtId="0" fontId="0" fillId="0" borderId="10" xfId="0" applyBorder="1" applyAlignment="1">
      <alignment vertical="center" wrapText="1"/>
    </xf>
    <xf numFmtId="0" fontId="0" fillId="13" borderId="10" xfId="0" applyFill="1" applyBorder="1"/>
    <xf numFmtId="0" fontId="12" fillId="13" borderId="8" xfId="2" applyFont="1" applyFill="1" applyBorder="1" applyAlignment="1">
      <alignment horizontal="left" vertical="center" wrapText="1" indent="3"/>
    </xf>
    <xf numFmtId="0" fontId="44" fillId="0" borderId="0" xfId="7" applyFont="1" applyAlignment="1">
      <alignment vertical="center"/>
    </xf>
    <xf numFmtId="0" fontId="2" fillId="0" borderId="0" xfId="6" applyFont="1" applyAlignment="1">
      <alignment vertical="center"/>
    </xf>
    <xf numFmtId="42" fontId="2" fillId="0" borderId="0" xfId="8" applyFont="1" applyAlignment="1">
      <alignment vertical="center"/>
    </xf>
    <xf numFmtId="0" fontId="2" fillId="0" borderId="0" xfId="6" applyFont="1" applyAlignment="1">
      <alignment vertical="center" wrapText="1"/>
    </xf>
    <xf numFmtId="0" fontId="11" fillId="0" borderId="0" xfId="6" applyFont="1" applyAlignment="1">
      <alignment vertical="center"/>
    </xf>
    <xf numFmtId="0" fontId="44" fillId="0" borderId="0" xfId="7" applyNumberFormat="1" applyFont="1" applyAlignment="1">
      <alignment vertical="center"/>
    </xf>
    <xf numFmtId="0" fontId="6" fillId="0" borderId="0" xfId="1" applyAlignment="1">
      <alignment vertical="center" wrapText="1"/>
    </xf>
    <xf numFmtId="0" fontId="20" fillId="0" borderId="8" xfId="1" applyFont="1" applyFill="1" applyBorder="1" applyAlignment="1">
      <alignment horizontal="left" vertical="center" wrapText="1" indent="1"/>
    </xf>
    <xf numFmtId="0" fontId="0" fillId="0" borderId="6" xfId="0" applyBorder="1" applyAlignment="1">
      <alignment vertical="center" wrapText="1"/>
    </xf>
    <xf numFmtId="0" fontId="81" fillId="0" borderId="0" xfId="0" applyFont="1"/>
    <xf numFmtId="0" fontId="23" fillId="3" borderId="8" xfId="2" applyFont="1" applyFill="1" applyBorder="1" applyAlignment="1">
      <alignment vertical="center" wrapText="1"/>
    </xf>
    <xf numFmtId="0" fontId="23" fillId="0" borderId="8" xfId="2" applyFont="1" applyFill="1" applyBorder="1" applyAlignment="1">
      <alignment vertical="center" wrapText="1"/>
    </xf>
    <xf numFmtId="168" fontId="0" fillId="13" borderId="10" xfId="0" applyNumberFormat="1" applyFill="1" applyBorder="1"/>
    <xf numFmtId="42" fontId="12" fillId="3" borderId="8" xfId="8" applyFont="1" applyFill="1" applyBorder="1" applyAlignment="1">
      <alignment vertical="center" wrapText="1"/>
    </xf>
    <xf numFmtId="0" fontId="2" fillId="0" borderId="7" xfId="2" applyFont="1" applyFill="1" applyBorder="1" applyAlignment="1">
      <alignment horizontal="left" vertical="center" wrapText="1"/>
    </xf>
    <xf numFmtId="41" fontId="12" fillId="3" borderId="8" xfId="9" applyFont="1" applyFill="1" applyBorder="1" applyAlignment="1">
      <alignment horizontal="right" vertical="center" wrapText="1"/>
    </xf>
    <xf numFmtId="0" fontId="12" fillId="3" borderId="8" xfId="2" applyFont="1" applyFill="1" applyBorder="1" applyAlignment="1">
      <alignment horizontal="right" vertical="center" wrapText="1"/>
    </xf>
    <xf numFmtId="0" fontId="83" fillId="0" borderId="0" xfId="2" applyFont="1" applyFill="1" applyAlignment="1">
      <alignment horizontal="left" vertical="center"/>
    </xf>
    <xf numFmtId="0" fontId="82" fillId="0" borderId="0" xfId="2" applyFont="1" applyFill="1" applyAlignment="1">
      <alignment horizontal="left" vertical="center"/>
    </xf>
    <xf numFmtId="165" fontId="83" fillId="0" borderId="0" xfId="2" applyNumberFormat="1" applyFont="1" applyFill="1" applyAlignment="1">
      <alignment horizontal="left" vertical="center"/>
    </xf>
    <xf numFmtId="0" fontId="6" fillId="5" borderId="8" xfId="1" applyFill="1" applyBorder="1" applyAlignment="1">
      <alignment horizontal="left" vertical="center"/>
    </xf>
    <xf numFmtId="0" fontId="66" fillId="4" borderId="8" xfId="2" applyFont="1" applyFill="1" applyBorder="1" applyAlignment="1">
      <alignment horizontal="left" vertical="center" wrapText="1"/>
    </xf>
    <xf numFmtId="0" fontId="70" fillId="0" borderId="0" xfId="0" applyFont="1" applyAlignment="1">
      <alignment wrapText="1"/>
    </xf>
    <xf numFmtId="0" fontId="10" fillId="0" borderId="8" xfId="2" applyFont="1" applyFill="1" applyBorder="1" applyAlignment="1">
      <alignment horizontal="left" vertical="center" wrapText="1"/>
    </xf>
    <xf numFmtId="0" fontId="70" fillId="0" borderId="10" xfId="0" applyFont="1" applyBorder="1" applyAlignment="1">
      <alignment wrapText="1"/>
    </xf>
    <xf numFmtId="0" fontId="70" fillId="3" borderId="10" xfId="1" applyFont="1" applyFill="1" applyBorder="1" applyAlignment="1">
      <alignment vertical="center" wrapText="1"/>
    </xf>
    <xf numFmtId="0" fontId="20" fillId="0" borderId="8" xfId="2" applyFont="1" applyFill="1" applyBorder="1" applyAlignment="1">
      <alignment vertical="center" wrapText="1"/>
    </xf>
    <xf numFmtId="0" fontId="21" fillId="13" borderId="8" xfId="0" applyFont="1" applyFill="1" applyBorder="1" applyAlignment="1">
      <alignment horizontal="center" vertical="center"/>
    </xf>
    <xf numFmtId="0" fontId="12" fillId="14" borderId="8" xfId="0" applyFont="1" applyFill="1" applyBorder="1" applyAlignment="1">
      <alignment horizontal="left" vertical="center" wrapText="1"/>
    </xf>
    <xf numFmtId="0" fontId="21" fillId="3" borderId="8" xfId="1" applyFont="1" applyFill="1" applyBorder="1" applyAlignment="1">
      <alignment horizontal="left" vertical="top" wrapText="1"/>
    </xf>
    <xf numFmtId="0" fontId="11" fillId="13" borderId="8" xfId="2" applyFont="1" applyFill="1" applyBorder="1" applyAlignment="1">
      <alignment horizontal="left" vertical="center"/>
    </xf>
    <xf numFmtId="0" fontId="87" fillId="3" borderId="8" xfId="2" applyFont="1" applyFill="1" applyBorder="1" applyAlignment="1">
      <alignment horizontal="left" vertical="center" wrapText="1"/>
    </xf>
    <xf numFmtId="0" fontId="88" fillId="3" borderId="8" xfId="1" applyFont="1" applyFill="1" applyBorder="1" applyAlignment="1">
      <alignment horizontal="left" vertical="center" wrapText="1"/>
    </xf>
    <xf numFmtId="42" fontId="20" fillId="3" borderId="8" xfId="8" applyFont="1" applyFill="1" applyBorder="1" applyAlignment="1">
      <alignment vertical="center" wrapText="1"/>
    </xf>
    <xf numFmtId="3" fontId="12" fillId="3" borderId="8" xfId="2" applyNumberFormat="1" applyFont="1" applyFill="1" applyBorder="1" applyAlignment="1">
      <alignment horizontal="right" vertical="center" wrapText="1"/>
    </xf>
    <xf numFmtId="0" fontId="2" fillId="0" borderId="10" xfId="2" applyFont="1" applyBorder="1" applyAlignment="1">
      <alignment horizontal="left" vertical="center"/>
    </xf>
    <xf numFmtId="0" fontId="23" fillId="0" borderId="10" xfId="2" applyFont="1" applyBorder="1" applyAlignment="1">
      <alignment horizontal="left" vertical="center" wrapText="1"/>
    </xf>
    <xf numFmtId="0" fontId="12" fillId="3" borderId="10" xfId="2" applyFont="1" applyFill="1" applyBorder="1" applyAlignment="1">
      <alignment vertical="center" wrapText="1"/>
    </xf>
    <xf numFmtId="0" fontId="13" fillId="0" borderId="10" xfId="1" applyFont="1" applyFill="1" applyBorder="1" applyAlignment="1">
      <alignment horizontal="left" vertical="center" wrapText="1" indent="3"/>
    </xf>
    <xf numFmtId="0" fontId="2" fillId="0" borderId="8" xfId="2" applyFont="1" applyBorder="1" applyAlignment="1">
      <alignment horizontal="left" vertical="center"/>
    </xf>
    <xf numFmtId="0" fontId="23" fillId="0" borderId="8" xfId="2" applyFont="1" applyBorder="1" applyAlignment="1">
      <alignment horizontal="left" vertical="center" wrapText="1"/>
    </xf>
    <xf numFmtId="0" fontId="8" fillId="0" borderId="8" xfId="2" applyFont="1" applyBorder="1" applyAlignment="1">
      <alignment horizontal="left" vertical="center"/>
    </xf>
    <xf numFmtId="0" fontId="0" fillId="0" borderId="7" xfId="0" applyBorder="1"/>
    <xf numFmtId="0" fontId="10" fillId="0" borderId="8" xfId="2" applyFont="1" applyBorder="1" applyAlignment="1">
      <alignment horizontal="left" vertical="center"/>
    </xf>
    <xf numFmtId="0" fontId="9" fillId="0" borderId="8" xfId="2" applyFont="1" applyBorder="1" applyAlignment="1">
      <alignment horizontal="left" vertical="center"/>
    </xf>
    <xf numFmtId="0" fontId="8" fillId="0" borderId="7" xfId="2" applyFont="1" applyBorder="1" applyAlignment="1">
      <alignment horizontal="left" vertical="center"/>
    </xf>
    <xf numFmtId="0" fontId="22" fillId="0" borderId="8" xfId="2" applyFont="1" applyBorder="1" applyAlignment="1">
      <alignment horizontal="left" vertical="center" wrapText="1"/>
    </xf>
    <xf numFmtId="0" fontId="19" fillId="0" borderId="7" xfId="2" applyFont="1" applyBorder="1" applyAlignment="1">
      <alignment horizontal="left" vertical="center" wrapText="1"/>
    </xf>
    <xf numFmtId="0" fontId="8" fillId="0" borderId="6" xfId="2" applyFont="1" applyBorder="1" applyAlignment="1">
      <alignment horizontal="left" vertical="center"/>
    </xf>
    <xf numFmtId="0" fontId="8" fillId="0" borderId="6" xfId="2" applyFont="1" applyBorder="1" applyAlignment="1">
      <alignment horizontal="left" vertical="center" wrapText="1"/>
    </xf>
    <xf numFmtId="0" fontId="10" fillId="0" borderId="6" xfId="2" applyFont="1" applyBorder="1" applyAlignment="1">
      <alignment horizontal="left" vertical="center" wrapText="1"/>
    </xf>
    <xf numFmtId="0" fontId="9" fillId="0" borderId="6" xfId="2" applyFont="1" applyBorder="1" applyAlignment="1">
      <alignment horizontal="left" vertical="center" wrapText="1"/>
    </xf>
    <xf numFmtId="0" fontId="9" fillId="0" borderId="6" xfId="2" applyFont="1" applyBorder="1" applyAlignment="1">
      <alignment horizontal="left" vertical="center"/>
    </xf>
    <xf numFmtId="0" fontId="8" fillId="0" borderId="5" xfId="2" applyFont="1" applyBorder="1" applyAlignment="1">
      <alignment horizontal="left" vertical="center"/>
    </xf>
    <xf numFmtId="0" fontId="4" fillId="0" borderId="16" xfId="0" applyFont="1" applyBorder="1" applyAlignment="1">
      <alignment horizontal="left" vertical="center" wrapText="1"/>
    </xf>
    <xf numFmtId="0" fontId="15" fillId="3" borderId="8" xfId="2" applyFont="1" applyFill="1" applyBorder="1" applyAlignment="1">
      <alignment vertical="center"/>
    </xf>
    <xf numFmtId="0" fontId="90" fillId="0" borderId="8" xfId="1" applyFont="1" applyFill="1" applyBorder="1" applyAlignment="1">
      <alignment horizontal="left" vertical="center" wrapText="1" indent="1"/>
    </xf>
    <xf numFmtId="0" fontId="2" fillId="0" borderId="0" xfId="2" applyFont="1" applyFill="1" applyAlignment="1">
      <alignment horizontal="left" vertical="center"/>
    </xf>
    <xf numFmtId="0" fontId="46" fillId="0" borderId="0" xfId="6" applyFont="1" applyAlignment="1"/>
    <xf numFmtId="0" fontId="2" fillId="0" borderId="0" xfId="2" applyFont="1" applyFill="1" applyAlignment="1">
      <alignment horizontal="left" vertical="center"/>
    </xf>
    <xf numFmtId="42" fontId="20" fillId="3" borderId="8" xfId="8" applyFont="1" applyFill="1" applyBorder="1" applyAlignment="1">
      <alignment horizontal="left" vertical="center" wrapText="1"/>
    </xf>
    <xf numFmtId="0" fontId="2" fillId="0" borderId="0" xfId="6" applyFont="1" applyAlignment="1">
      <alignment horizontal="left"/>
    </xf>
    <xf numFmtId="42" fontId="12" fillId="3" borderId="8" xfId="8" applyFont="1" applyFill="1" applyBorder="1" applyAlignment="1">
      <alignment horizontal="right" vertical="center" wrapText="1"/>
    </xf>
    <xf numFmtId="42" fontId="2" fillId="0" borderId="0" xfId="8" applyFont="1" applyAlignment="1">
      <alignment horizontal="right" vertical="center"/>
    </xf>
    <xf numFmtId="164" fontId="19" fillId="0" borderId="41" xfId="5" applyFont="1" applyBorder="1" applyAlignment="1">
      <alignment horizontal="right"/>
    </xf>
    <xf numFmtId="0" fontId="46" fillId="0" borderId="0" xfId="6" applyFont="1" applyAlignment="1">
      <alignment horizontal="center"/>
    </xf>
    <xf numFmtId="164" fontId="2" fillId="0" borderId="0" xfId="5" applyFont="1" applyAlignment="1">
      <alignment horizontal="center"/>
    </xf>
    <xf numFmtId="0" fontId="2" fillId="0" borderId="0" xfId="6" applyFont="1" applyAlignment="1">
      <alignment horizontal="center" vertical="center"/>
    </xf>
    <xf numFmtId="165" fontId="2" fillId="0" borderId="0" xfId="5" applyNumberFormat="1" applyFont="1" applyAlignment="1">
      <alignment horizontal="center"/>
    </xf>
    <xf numFmtId="0" fontId="19" fillId="0" borderId="44" xfId="6" applyFont="1" applyBorder="1" applyAlignment="1">
      <alignment horizontal="center"/>
    </xf>
    <xf numFmtId="0" fontId="19" fillId="0" borderId="0" xfId="6" applyFont="1" applyBorder="1" applyAlignment="1">
      <alignment horizontal="center"/>
    </xf>
    <xf numFmtId="164" fontId="19" fillId="0" borderId="0" xfId="5" applyFont="1" applyBorder="1" applyAlignment="1">
      <alignment horizontal="center"/>
    </xf>
    <xf numFmtId="165" fontId="46" fillId="0" borderId="0" xfId="6" applyNumberFormat="1" applyFont="1" applyAlignment="1">
      <alignment horizontal="center"/>
    </xf>
    <xf numFmtId="43" fontId="46" fillId="0" borderId="0" xfId="6" applyNumberFormat="1" applyFont="1" applyAlignment="1">
      <alignment horizontal="center"/>
    </xf>
    <xf numFmtId="0" fontId="46" fillId="0" borderId="0" xfId="6" applyNumberFormat="1" applyFont="1" applyAlignment="1">
      <alignment horizontal="center"/>
    </xf>
    <xf numFmtId="0" fontId="94" fillId="3" borderId="8" xfId="2" applyFont="1" applyFill="1" applyBorder="1" applyAlignment="1">
      <alignment vertical="center" wrapText="1"/>
    </xf>
    <xf numFmtId="0" fontId="95" fillId="3" borderId="8" xfId="2" applyFont="1" applyFill="1" applyBorder="1" applyAlignment="1">
      <alignment vertical="center" wrapText="1"/>
    </xf>
    <xf numFmtId="165" fontId="2" fillId="0" borderId="0" xfId="2" applyNumberFormat="1" applyFont="1" applyFill="1" applyAlignment="1">
      <alignment horizontal="center" vertical="center"/>
    </xf>
    <xf numFmtId="0" fontId="2" fillId="0" borderId="0" xfId="2" applyFont="1" applyAlignment="1">
      <alignment horizontal="left" vertical="center"/>
    </xf>
    <xf numFmtId="165" fontId="67" fillId="0" borderId="0" xfId="2" applyNumberFormat="1" applyFont="1" applyFill="1" applyAlignment="1">
      <alignment horizontal="center" vertical="center"/>
    </xf>
    <xf numFmtId="0" fontId="96" fillId="0" borderId="0" xfId="2" applyFont="1" applyFill="1" applyAlignment="1">
      <alignment horizontal="left" vertical="center"/>
    </xf>
    <xf numFmtId="165" fontId="2" fillId="0" borderId="0" xfId="2" applyNumberFormat="1" applyFont="1" applyFill="1" applyAlignment="1">
      <alignment horizontal="center"/>
    </xf>
    <xf numFmtId="165" fontId="2" fillId="0" borderId="0" xfId="6" applyNumberFormat="1" applyFont="1" applyAlignment="1">
      <alignment horizontal="center"/>
    </xf>
    <xf numFmtId="0" fontId="20" fillId="0" borderId="0" xfId="6" applyFont="1" applyAlignment="1">
      <alignment horizontal="center"/>
    </xf>
    <xf numFmtId="0" fontId="19" fillId="0" borderId="40" xfId="6" applyFont="1" applyBorder="1" applyAlignment="1">
      <alignment horizontal="center"/>
    </xf>
    <xf numFmtId="0" fontId="45" fillId="0" borderId="40" xfId="6" applyFont="1" applyBorder="1" applyAlignment="1">
      <alignment horizontal="center"/>
    </xf>
    <xf numFmtId="0" fontId="6" fillId="3" borderId="15" xfId="1" applyFill="1" applyBorder="1" applyAlignment="1">
      <alignment vertical="center" wrapText="1"/>
    </xf>
    <xf numFmtId="165" fontId="6" fillId="0" borderId="0" xfId="1" applyNumberFormat="1" applyFill="1" applyAlignment="1">
      <alignment horizontal="left" vertical="center"/>
    </xf>
    <xf numFmtId="165" fontId="20" fillId="0" borderId="0" xfId="10" applyNumberFormat="1" applyFont="1" applyFill="1" applyAlignment="1">
      <alignment horizontal="left" vertical="center"/>
    </xf>
    <xf numFmtId="0" fontId="20" fillId="0" borderId="0" xfId="2" applyFont="1" applyAlignment="1">
      <alignment horizontal="left" vertical="center"/>
    </xf>
    <xf numFmtId="9" fontId="0" fillId="0" borderId="0" xfId="11" applyFont="1"/>
    <xf numFmtId="42" fontId="11" fillId="0" borderId="0" xfId="6" applyNumberFormat="1" applyFont="1"/>
    <xf numFmtId="0" fontId="2" fillId="0" borderId="0" xfId="2" applyFont="1" applyFill="1" applyAlignment="1">
      <alignment horizontal="left" vertical="center"/>
    </xf>
    <xf numFmtId="0" fontId="46" fillId="0" borderId="0" xfId="6" applyFont="1" applyAlignment="1"/>
    <xf numFmtId="0" fontId="19" fillId="0" borderId="0" xfId="0" applyFont="1"/>
    <xf numFmtId="0" fontId="19" fillId="0" borderId="0" xfId="2" applyFont="1" applyAlignment="1">
      <alignment horizontal="left" vertical="center"/>
    </xf>
    <xf numFmtId="41" fontId="2" fillId="0" borderId="0" xfId="9" applyFont="1" applyAlignment="1">
      <alignment horizontal="center"/>
    </xf>
    <xf numFmtId="0" fontId="19" fillId="0" borderId="0" xfId="2" applyFont="1" applyFill="1" applyAlignment="1">
      <alignment horizontal="left" vertical="center"/>
    </xf>
    <xf numFmtId="0" fontId="26" fillId="3" borderId="0" xfId="2" applyFont="1" applyFill="1" applyBorder="1" applyAlignment="1">
      <alignment horizontal="center" vertical="center"/>
    </xf>
    <xf numFmtId="0" fontId="6" fillId="0" borderId="0" xfId="1" applyFill="1" applyAlignment="1">
      <alignment horizontal="left" vertical="center"/>
    </xf>
    <xf numFmtId="41" fontId="2" fillId="0" borderId="0" xfId="9" applyFont="1"/>
    <xf numFmtId="165" fontId="2" fillId="0" borderId="0" xfId="9" applyNumberFormat="1" applyFont="1" applyAlignment="1">
      <alignment horizontal="center"/>
    </xf>
    <xf numFmtId="0" fontId="46" fillId="0" borderId="0" xfId="6" applyFont="1" applyAlignment="1">
      <alignment horizontal="right"/>
    </xf>
    <xf numFmtId="0" fontId="2" fillId="0" borderId="0" xfId="2" applyFont="1" applyFill="1" applyAlignment="1">
      <alignment horizontal="right" vertical="center"/>
    </xf>
    <xf numFmtId="0" fontId="2" fillId="0" borderId="0" xfId="6" applyFont="1" applyAlignment="1">
      <alignment horizontal="right"/>
    </xf>
    <xf numFmtId="41" fontId="2" fillId="0" borderId="0" xfId="9" applyFont="1" applyAlignment="1">
      <alignment horizontal="right"/>
    </xf>
    <xf numFmtId="165" fontId="2" fillId="0" borderId="0" xfId="6" applyNumberFormat="1" applyFont="1" applyAlignment="1">
      <alignment horizontal="right"/>
    </xf>
    <xf numFmtId="0" fontId="46" fillId="15" borderId="0" xfId="6" applyFont="1" applyFill="1"/>
    <xf numFmtId="0" fontId="2" fillId="15" borderId="0" xfId="6" applyNumberFormat="1" applyFont="1" applyFill="1"/>
    <xf numFmtId="0" fontId="2" fillId="15" borderId="0" xfId="6" applyFont="1" applyFill="1"/>
    <xf numFmtId="0" fontId="2" fillId="15" borderId="0" xfId="6" applyFont="1" applyFill="1" applyAlignment="1">
      <alignment horizontal="center"/>
    </xf>
    <xf numFmtId="165" fontId="2" fillId="15" borderId="0" xfId="6" applyNumberFormat="1" applyFont="1" applyFill="1" applyAlignment="1">
      <alignment horizontal="center"/>
    </xf>
    <xf numFmtId="41" fontId="2" fillId="15" borderId="0" xfId="9" applyFont="1" applyFill="1" applyAlignment="1">
      <alignment horizontal="right"/>
    </xf>
    <xf numFmtId="0" fontId="46" fillId="15" borderId="0" xfId="6" applyFont="1" applyFill="1" applyAlignment="1"/>
    <xf numFmtId="0" fontId="22" fillId="0" borderId="0" xfId="2" applyFont="1" applyFill="1" applyBorder="1" applyAlignment="1">
      <alignment horizontal="left" vertical="center" wrapText="1"/>
    </xf>
    <xf numFmtId="0" fontId="12" fillId="12" borderId="0" xfId="2" applyFont="1" applyFill="1" applyBorder="1" applyAlignment="1">
      <alignment horizontal="left" vertical="center" wrapText="1" indent="2"/>
    </xf>
    <xf numFmtId="0" fontId="0" fillId="12" borderId="0" xfId="0" applyFill="1" applyAlignment="1">
      <alignment wrapText="1"/>
    </xf>
    <xf numFmtId="0" fontId="0" fillId="12" borderId="0" xfId="0" applyFill="1"/>
    <xf numFmtId="0" fontId="15" fillId="6" borderId="0" xfId="2" applyFont="1" applyFill="1" applyBorder="1" applyAlignment="1">
      <alignment horizontal="left" vertical="center"/>
    </xf>
    <xf numFmtId="0" fontId="25" fillId="6" borderId="0" xfId="2" applyFont="1" applyFill="1" applyAlignment="1">
      <alignment horizontal="left" vertical="center"/>
    </xf>
    <xf numFmtId="0" fontId="13" fillId="6" borderId="0" xfId="2" applyFont="1" applyFill="1" applyBorder="1" applyAlignment="1">
      <alignment horizontal="left" vertical="center" wrapText="1" indent="3"/>
    </xf>
    <xf numFmtId="0" fontId="20" fillId="6" borderId="0" xfId="2" applyFont="1" applyFill="1" applyBorder="1" applyAlignment="1">
      <alignment horizontal="left" vertical="center" wrapText="1" indent="3"/>
    </xf>
    <xf numFmtId="0" fontId="12" fillId="6" borderId="0" xfId="4" applyFont="1" applyFill="1" applyAlignment="1"/>
    <xf numFmtId="0" fontId="28" fillId="6" borderId="0" xfId="4" applyFont="1" applyFill="1" applyAlignment="1"/>
    <xf numFmtId="0" fontId="15" fillId="0" borderId="53" xfId="2" applyFont="1" applyFill="1" applyBorder="1" applyAlignment="1">
      <alignment vertical="center"/>
    </xf>
    <xf numFmtId="0" fontId="29" fillId="6" borderId="54" xfId="4" applyFont="1" applyFill="1" applyBorder="1" applyAlignment="1">
      <alignment horizontal="center" vertical="center"/>
    </xf>
    <xf numFmtId="0" fontId="29" fillId="6" borderId="55" xfId="4" applyFont="1" applyFill="1" applyBorder="1" applyAlignment="1">
      <alignment horizontal="center" vertical="center"/>
    </xf>
    <xf numFmtId="0" fontId="29" fillId="6" borderId="56" xfId="4" applyFont="1" applyFill="1" applyBorder="1" applyAlignment="1">
      <alignment horizontal="center" vertical="center"/>
    </xf>
    <xf numFmtId="0" fontId="15" fillId="0" borderId="57" xfId="2" applyFont="1" applyFill="1" applyBorder="1" applyAlignment="1">
      <alignment vertical="center"/>
    </xf>
    <xf numFmtId="0" fontId="22" fillId="0" borderId="37" xfId="2" applyFont="1" applyFill="1" applyBorder="1" applyAlignment="1">
      <alignment horizontal="left" vertical="center"/>
    </xf>
    <xf numFmtId="0" fontId="80" fillId="3" borderId="25" xfId="2" applyFont="1" applyFill="1" applyBorder="1" applyAlignment="1">
      <alignment horizontal="center" vertical="center"/>
    </xf>
    <xf numFmtId="0" fontId="80" fillId="3" borderId="0" xfId="2" applyFont="1" applyFill="1" applyBorder="1" applyAlignment="1">
      <alignment horizontal="center" vertical="center"/>
    </xf>
    <xf numFmtId="0" fontId="80" fillId="3" borderId="31" xfId="2" applyFont="1" applyFill="1" applyBorder="1" applyAlignment="1">
      <alignment horizontal="center" vertical="center"/>
    </xf>
    <xf numFmtId="0" fontId="64" fillId="0" borderId="0" xfId="6" applyFont="1" applyFill="1" applyBorder="1" applyAlignment="1">
      <alignment vertical="center"/>
    </xf>
    <xf numFmtId="0" fontId="22" fillId="0" borderId="0" xfId="2" applyFont="1" applyFill="1" applyBorder="1" applyAlignment="1">
      <alignment horizontal="left" vertical="center"/>
    </xf>
    <xf numFmtId="0" fontId="63" fillId="0" borderId="0" xfId="4" applyFont="1" applyFill="1" applyBorder="1" applyAlignment="1">
      <alignment horizontal="center" vertical="center"/>
    </xf>
    <xf numFmtId="0" fontId="12" fillId="3" borderId="15" xfId="2" applyFont="1" applyFill="1" applyBorder="1" applyAlignment="1">
      <alignment horizontal="left" vertical="center" wrapText="1"/>
    </xf>
    <xf numFmtId="0" fontId="12" fillId="3" borderId="17" xfId="2" applyFont="1" applyFill="1" applyBorder="1" applyAlignment="1">
      <alignment horizontal="left" vertical="center" wrapText="1"/>
    </xf>
    <xf numFmtId="0" fontId="12" fillId="3" borderId="18" xfId="2" applyFont="1" applyFill="1" applyBorder="1" applyAlignment="1">
      <alignment horizontal="left" vertical="center" wrapText="1"/>
    </xf>
    <xf numFmtId="0" fontId="45" fillId="0" borderId="14" xfId="2" applyFont="1" applyFill="1" applyBorder="1" applyAlignment="1">
      <alignment horizontal="center" vertical="center" wrapText="1"/>
    </xf>
    <xf numFmtId="0" fontId="45" fillId="0" borderId="16" xfId="2" applyFont="1" applyFill="1" applyBorder="1" applyAlignment="1">
      <alignment horizontal="center" vertical="center" wrapText="1"/>
    </xf>
    <xf numFmtId="0" fontId="45" fillId="0" borderId="13" xfId="2" applyFont="1" applyFill="1" applyBorder="1" applyAlignment="1">
      <alignment horizontal="center" vertical="center" wrapText="1"/>
    </xf>
    <xf numFmtId="0" fontId="45" fillId="0" borderId="7" xfId="2" applyFont="1" applyFill="1" applyBorder="1" applyAlignment="1">
      <alignment horizontal="center" vertical="center" wrapText="1"/>
    </xf>
    <xf numFmtId="0" fontId="4" fillId="0" borderId="7" xfId="0" applyFont="1" applyBorder="1" applyAlignment="1">
      <alignment horizontal="center" wrapText="1"/>
    </xf>
    <xf numFmtId="0" fontId="2" fillId="5" borderId="15" xfId="2" applyFont="1" applyFill="1" applyBorder="1" applyAlignment="1">
      <alignment horizontal="center" vertical="center"/>
    </xf>
    <xf numFmtId="0" fontId="2" fillId="5" borderId="17" xfId="2" applyFont="1" applyFill="1" applyBorder="1" applyAlignment="1">
      <alignment horizontal="center" vertical="center"/>
    </xf>
    <xf numFmtId="0" fontId="2" fillId="5" borderId="18" xfId="2" applyFont="1" applyFill="1" applyBorder="1" applyAlignment="1">
      <alignment horizontal="center" vertical="center"/>
    </xf>
    <xf numFmtId="0" fontId="2" fillId="2" borderId="15" xfId="2" applyFont="1" applyFill="1" applyBorder="1" applyAlignment="1">
      <alignment horizontal="center" vertical="center" wrapText="1"/>
    </xf>
    <xf numFmtId="0" fontId="2" fillId="2" borderId="17" xfId="2" applyFont="1" applyFill="1" applyBorder="1" applyAlignment="1">
      <alignment horizontal="center" vertical="center" wrapText="1"/>
    </xf>
    <xf numFmtId="0" fontId="2" fillId="2" borderId="18" xfId="2" applyFont="1" applyFill="1" applyBorder="1" applyAlignment="1">
      <alignment horizontal="center" vertical="center" wrapText="1"/>
    </xf>
    <xf numFmtId="0" fontId="12" fillId="3" borderId="15"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12" fillId="3" borderId="18" xfId="2" applyFont="1" applyFill="1" applyBorder="1" applyAlignment="1">
      <alignment horizontal="center" vertical="center" wrapText="1"/>
    </xf>
    <xf numFmtId="0" fontId="12" fillId="3" borderId="15" xfId="2" applyFont="1" applyFill="1" applyBorder="1" applyAlignment="1">
      <alignment horizontal="left" vertical="center" wrapText="1" indent="1"/>
    </xf>
    <xf numFmtId="0" fontId="12" fillId="3" borderId="17" xfId="2" applyFont="1" applyFill="1" applyBorder="1" applyAlignment="1">
      <alignment horizontal="left" vertical="center" wrapText="1" indent="1"/>
    </xf>
    <xf numFmtId="0" fontId="12" fillId="3" borderId="18" xfId="2" applyFont="1" applyFill="1" applyBorder="1" applyAlignment="1">
      <alignment horizontal="left" vertical="center" wrapText="1" indent="1"/>
    </xf>
    <xf numFmtId="0" fontId="10" fillId="5" borderId="15" xfId="2" applyFont="1" applyFill="1" applyBorder="1" applyAlignment="1">
      <alignment horizontal="center" vertical="center"/>
    </xf>
    <xf numFmtId="0" fontId="10" fillId="5" borderId="17" xfId="2" applyFont="1" applyFill="1" applyBorder="1" applyAlignment="1">
      <alignment horizontal="center" vertical="center"/>
    </xf>
    <xf numFmtId="0" fontId="10" fillId="5" borderId="18" xfId="2" applyFont="1" applyFill="1" applyBorder="1" applyAlignment="1">
      <alignment horizontal="center" vertical="center"/>
    </xf>
    <xf numFmtId="0" fontId="2" fillId="2" borderId="15" xfId="2" applyFont="1" applyFill="1" applyBorder="1" applyAlignment="1">
      <alignment horizontal="left" vertical="center" wrapText="1"/>
    </xf>
    <xf numFmtId="0" fontId="2" fillId="2" borderId="17" xfId="2" applyFont="1" applyFill="1" applyBorder="1" applyAlignment="1">
      <alignment horizontal="left" vertical="center" wrapText="1"/>
    </xf>
    <xf numFmtId="0" fontId="2" fillId="2" borderId="18" xfId="2" applyFont="1" applyFill="1" applyBorder="1" applyAlignment="1">
      <alignment horizontal="left" vertical="center" wrapText="1"/>
    </xf>
    <xf numFmtId="0" fontId="2" fillId="2" borderId="15" xfId="2" applyFont="1" applyFill="1" applyBorder="1" applyAlignment="1">
      <alignment horizontal="left" vertical="top" wrapText="1"/>
    </xf>
    <xf numFmtId="0" fontId="2" fillId="2" borderId="17" xfId="2" applyFont="1" applyFill="1" applyBorder="1" applyAlignment="1">
      <alignment horizontal="left" vertical="top" wrapText="1"/>
    </xf>
    <xf numFmtId="0" fontId="2" fillId="2" borderId="18" xfId="2" applyFont="1" applyFill="1" applyBorder="1" applyAlignment="1">
      <alignment horizontal="left" vertical="top" wrapText="1"/>
    </xf>
    <xf numFmtId="0" fontId="73" fillId="13" borderId="15" xfId="2" applyFont="1" applyFill="1" applyBorder="1" applyAlignment="1">
      <alignment horizontal="left" vertical="center" wrapText="1"/>
    </xf>
    <xf numFmtId="0" fontId="73" fillId="13" borderId="17" xfId="2" applyFont="1" applyFill="1" applyBorder="1" applyAlignment="1">
      <alignment horizontal="left" vertical="center" wrapText="1"/>
    </xf>
    <xf numFmtId="0" fontId="73" fillId="13" borderId="18" xfId="2" applyFont="1" applyFill="1" applyBorder="1" applyAlignment="1">
      <alignment horizontal="left" vertical="center" wrapText="1"/>
    </xf>
    <xf numFmtId="0" fontId="19" fillId="0" borderId="14" xfId="2" applyFont="1" applyFill="1" applyBorder="1" applyAlignment="1">
      <alignment horizontal="center" vertical="center" wrapText="1"/>
    </xf>
    <xf numFmtId="0" fontId="19" fillId="0" borderId="16" xfId="2" applyFont="1" applyFill="1" applyBorder="1" applyAlignment="1">
      <alignment horizontal="center" vertical="center" wrapText="1"/>
    </xf>
    <xf numFmtId="0" fontId="19" fillId="0" borderId="13" xfId="2" applyFont="1" applyFill="1" applyBorder="1" applyAlignment="1">
      <alignment horizontal="center" vertical="center" wrapText="1"/>
    </xf>
    <xf numFmtId="0" fontId="19" fillId="0" borderId="7" xfId="2" applyFont="1" applyFill="1" applyBorder="1" applyAlignment="1">
      <alignment horizontal="left" vertical="center" wrapText="1"/>
    </xf>
    <xf numFmtId="0" fontId="0" fillId="0" borderId="7" xfId="0" applyBorder="1" applyAlignment="1">
      <alignment horizontal="left" vertical="center" wrapText="1"/>
    </xf>
    <xf numFmtId="0" fontId="4" fillId="0" borderId="7"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72" fillId="3" borderId="15" xfId="1" applyFont="1" applyFill="1" applyBorder="1" applyAlignment="1">
      <alignment horizontal="left" vertical="center" wrapText="1"/>
    </xf>
    <xf numFmtId="0" fontId="20" fillId="3" borderId="17" xfId="2" applyFont="1" applyFill="1" applyBorder="1" applyAlignment="1">
      <alignment horizontal="left" vertical="center" wrapText="1"/>
    </xf>
    <xf numFmtId="0" fontId="20" fillId="3" borderId="18" xfId="2" applyFont="1" applyFill="1" applyBorder="1" applyAlignment="1">
      <alignment horizontal="left" vertical="center" wrapText="1"/>
    </xf>
    <xf numFmtId="0" fontId="31" fillId="3" borderId="15" xfId="2" applyFont="1" applyFill="1" applyBorder="1" applyAlignment="1">
      <alignment horizontal="left" vertical="center" wrapText="1"/>
    </xf>
    <xf numFmtId="0" fontId="31" fillId="3" borderId="17" xfId="2" applyFont="1" applyFill="1" applyBorder="1" applyAlignment="1">
      <alignment horizontal="left" vertical="center" wrapText="1"/>
    </xf>
    <xf numFmtId="0" fontId="31" fillId="3" borderId="18" xfId="2" applyFont="1" applyFill="1" applyBorder="1" applyAlignment="1">
      <alignment horizontal="left" vertical="center" wrapText="1"/>
    </xf>
    <xf numFmtId="0" fontId="2" fillId="2" borderId="23" xfId="2" applyFont="1" applyFill="1" applyBorder="1" applyAlignment="1">
      <alignment horizontal="left" vertical="center" wrapText="1"/>
    </xf>
    <xf numFmtId="0" fontId="2" fillId="2" borderId="15" xfId="2" applyFont="1"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4" fillId="0" borderId="7" xfId="0" applyFont="1" applyFill="1" applyBorder="1" applyAlignment="1">
      <alignment horizontal="left" vertical="center" wrapText="1"/>
    </xf>
    <xf numFmtId="0" fontId="2" fillId="2" borderId="15" xfId="2" applyFont="1" applyFill="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23" fillId="3" borderId="15" xfId="2" applyFont="1" applyFill="1" applyBorder="1" applyAlignment="1">
      <alignment horizontal="left" vertical="center" wrapText="1"/>
    </xf>
    <xf numFmtId="0" fontId="23" fillId="3" borderId="17" xfId="2" applyFont="1" applyFill="1" applyBorder="1" applyAlignment="1">
      <alignment horizontal="left" vertical="center" wrapText="1"/>
    </xf>
    <xf numFmtId="0" fontId="23" fillId="3" borderId="18" xfId="2" applyFont="1" applyFill="1" applyBorder="1" applyAlignment="1">
      <alignment horizontal="left" vertical="center" wrapText="1"/>
    </xf>
    <xf numFmtId="0" fontId="70" fillId="3" borderId="15" xfId="1" applyFont="1" applyFill="1" applyBorder="1" applyAlignment="1">
      <alignment horizontal="left" vertical="center" wrapText="1"/>
    </xf>
    <xf numFmtId="0" fontId="70" fillId="3" borderId="17" xfId="1" applyFont="1" applyFill="1" applyBorder="1" applyAlignment="1">
      <alignment horizontal="left" vertical="center" wrapText="1"/>
    </xf>
    <xf numFmtId="0" fontId="70" fillId="3" borderId="18" xfId="1" applyFont="1" applyFill="1" applyBorder="1" applyAlignment="1">
      <alignment horizontal="left" vertical="center" wrapText="1"/>
    </xf>
    <xf numFmtId="0" fontId="2" fillId="2" borderId="19" xfId="2" applyFont="1" applyFill="1" applyBorder="1" applyAlignment="1">
      <alignment horizontal="center" vertical="center" wrapText="1"/>
    </xf>
    <xf numFmtId="0" fontId="2" fillId="2" borderId="20" xfId="2" applyFont="1" applyFill="1" applyBorder="1" applyAlignment="1">
      <alignment horizontal="center" vertical="center" wrapText="1"/>
    </xf>
    <xf numFmtId="0" fontId="2" fillId="2" borderId="21" xfId="2" applyFont="1" applyFill="1" applyBorder="1" applyAlignment="1">
      <alignment horizontal="center" vertical="center" wrapText="1"/>
    </xf>
    <xf numFmtId="0" fontId="2" fillId="0" borderId="63"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64" xfId="2" applyFont="1" applyFill="1" applyBorder="1" applyAlignment="1">
      <alignment horizontal="center" vertical="center"/>
    </xf>
    <xf numFmtId="0" fontId="12" fillId="3" borderId="68" xfId="2" applyFont="1" applyFill="1" applyBorder="1" applyAlignment="1">
      <alignment horizontal="center" vertical="center" wrapText="1"/>
    </xf>
    <xf numFmtId="0" fontId="12" fillId="3" borderId="69" xfId="2" applyFont="1" applyFill="1" applyBorder="1" applyAlignment="1">
      <alignment horizontal="center" vertical="center" wrapText="1"/>
    </xf>
    <xf numFmtId="0" fontId="12" fillId="3" borderId="70" xfId="2" applyFont="1" applyFill="1" applyBorder="1" applyAlignment="1">
      <alignment horizontal="center" vertical="center" wrapText="1"/>
    </xf>
    <xf numFmtId="0" fontId="12" fillId="3" borderId="71" xfId="2" applyFont="1" applyFill="1" applyBorder="1" applyAlignment="1">
      <alignment horizontal="center" vertical="center" wrapText="1"/>
    </xf>
    <xf numFmtId="0" fontId="12" fillId="3" borderId="23" xfId="2" applyFont="1" applyFill="1" applyBorder="1" applyAlignment="1">
      <alignment horizontal="center" vertical="center" wrapText="1"/>
    </xf>
    <xf numFmtId="0" fontId="2" fillId="2" borderId="22" xfId="2" applyFont="1" applyFill="1" applyBorder="1" applyAlignment="1">
      <alignment vertical="center" wrapText="1"/>
    </xf>
    <xf numFmtId="0" fontId="0" fillId="0" borderId="20" xfId="0" applyBorder="1" applyAlignment="1">
      <alignment vertical="center" wrapText="1"/>
    </xf>
    <xf numFmtId="0" fontId="70" fillId="3" borderId="65" xfId="1" applyFont="1" applyFill="1" applyBorder="1" applyAlignment="1">
      <alignment horizontal="left" vertical="center" wrapText="1"/>
    </xf>
    <xf numFmtId="0" fontId="70" fillId="3" borderId="66" xfId="1" applyFont="1" applyFill="1" applyBorder="1" applyAlignment="1">
      <alignment horizontal="left" vertical="center" wrapText="1"/>
    </xf>
    <xf numFmtId="0" fontId="70" fillId="3" borderId="67" xfId="1" applyFont="1" applyFill="1" applyBorder="1" applyAlignment="1">
      <alignment horizontal="left" vertical="center" wrapText="1"/>
    </xf>
    <xf numFmtId="0" fontId="2" fillId="2" borderId="22" xfId="2" applyFont="1" applyFill="1" applyBorder="1" applyAlignment="1">
      <alignment horizontal="left" vertical="center" wrapText="1"/>
    </xf>
    <xf numFmtId="0" fontId="20" fillId="3" borderId="66" xfId="2" applyFont="1" applyFill="1" applyBorder="1" applyAlignment="1">
      <alignment horizontal="left" vertical="center" wrapText="1"/>
    </xf>
    <xf numFmtId="0" fontId="20" fillId="3" borderId="67" xfId="2" applyFont="1" applyFill="1" applyBorder="1" applyAlignment="1">
      <alignment horizontal="left" vertical="center" wrapText="1"/>
    </xf>
    <xf numFmtId="0" fontId="12" fillId="3" borderId="72" xfId="2" applyFont="1" applyFill="1" applyBorder="1" applyAlignment="1">
      <alignment horizontal="center" vertical="center" wrapText="1"/>
    </xf>
    <xf numFmtId="0" fontId="12" fillId="3" borderId="0" xfId="2" applyFont="1" applyFill="1" applyBorder="1" applyAlignment="1">
      <alignment horizontal="center" vertical="center" wrapText="1"/>
    </xf>
    <xf numFmtId="0" fontId="12" fillId="3" borderId="73" xfId="2" applyFont="1" applyFill="1" applyBorder="1" applyAlignment="1">
      <alignment horizontal="center"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32" fillId="3" borderId="0" xfId="2" applyFont="1" applyFill="1" applyBorder="1" applyAlignment="1">
      <alignment vertical="center"/>
    </xf>
    <xf numFmtId="0" fontId="1" fillId="12" borderId="0" xfId="0" applyFont="1" applyFill="1"/>
    <xf numFmtId="0" fontId="69" fillId="12" borderId="0" xfId="0" applyFont="1" applyFill="1"/>
    <xf numFmtId="0" fontId="30" fillId="6" borderId="0" xfId="2" applyFont="1" applyFill="1" applyBorder="1" applyAlignment="1">
      <alignment vertical="center"/>
    </xf>
    <xf numFmtId="0" fontId="31" fillId="6" borderId="0" xfId="2" applyFont="1" applyFill="1" applyBorder="1" applyAlignment="1">
      <alignment horizontal="left" vertical="center"/>
    </xf>
    <xf numFmtId="0" fontId="20" fillId="0" borderId="0" xfId="2" applyFont="1" applyFill="1" applyBorder="1" applyAlignment="1">
      <alignment horizontal="left" vertical="center"/>
    </xf>
    <xf numFmtId="0" fontId="2" fillId="0" borderId="0" xfId="2" applyFont="1" applyFill="1" applyAlignment="1">
      <alignment horizontal="left" vertical="center"/>
    </xf>
    <xf numFmtId="0" fontId="33" fillId="7" borderId="24" xfId="2" applyNumberFormat="1" applyFont="1" applyFill="1" applyBorder="1" applyAlignment="1">
      <alignment horizontal="left" vertical="center"/>
    </xf>
    <xf numFmtId="0" fontId="33" fillId="7" borderId="25" xfId="2" applyNumberFormat="1" applyFont="1" applyFill="1" applyBorder="1" applyAlignment="1">
      <alignment horizontal="left" vertical="center"/>
    </xf>
    <xf numFmtId="0" fontId="33" fillId="7" borderId="26" xfId="2" applyNumberFormat="1" applyFont="1" applyFill="1" applyBorder="1" applyAlignment="1">
      <alignment horizontal="left" vertical="center"/>
    </xf>
    <xf numFmtId="0" fontId="29" fillId="6" borderId="34" xfId="4" applyFont="1" applyFill="1" applyBorder="1" applyAlignment="1">
      <alignment horizontal="center" vertical="center"/>
    </xf>
    <xf numFmtId="0" fontId="29" fillId="6" borderId="35" xfId="4" applyFont="1" applyFill="1" applyBorder="1" applyAlignment="1">
      <alignment horizontal="center" vertical="center"/>
    </xf>
    <xf numFmtId="0" fontId="29" fillId="6" borderId="36" xfId="4" applyFont="1" applyFill="1" applyBorder="1" applyAlignment="1">
      <alignment horizontal="center" vertical="center"/>
    </xf>
    <xf numFmtId="0" fontId="29" fillId="6" borderId="0" xfId="4" applyFont="1" applyFill="1" applyBorder="1" applyAlignment="1">
      <alignment horizontal="center" vertical="center"/>
    </xf>
    <xf numFmtId="0" fontId="13" fillId="6" borderId="0" xfId="6" applyFont="1" applyFill="1" applyAlignment="1">
      <alignment horizontal="left" vertical="center" wrapText="1" indent="3"/>
    </xf>
    <xf numFmtId="0" fontId="25" fillId="6" borderId="0" xfId="6" applyFont="1" applyFill="1" applyAlignment="1">
      <alignment vertical="center" wrapText="1"/>
    </xf>
    <xf numFmtId="0" fontId="20" fillId="6" borderId="0" xfId="6" applyFont="1" applyFill="1" applyAlignment="1">
      <alignment horizontal="left" vertical="center" wrapText="1" indent="3"/>
    </xf>
    <xf numFmtId="0" fontId="13" fillId="6" borderId="0" xfId="2" applyFont="1" applyFill="1" applyAlignment="1">
      <alignment horizontal="left" vertical="center" wrapText="1" indent="3"/>
    </xf>
    <xf numFmtId="0" fontId="40" fillId="0" borderId="0" xfId="4" applyFont="1" applyFill="1" applyBorder="1" applyAlignment="1">
      <alignment horizontal="left" vertical="center" wrapText="1"/>
    </xf>
    <xf numFmtId="0" fontId="13" fillId="6" borderId="0" xfId="6" applyFont="1" applyFill="1" applyAlignment="1">
      <alignment horizontal="left" vertical="center" wrapText="1"/>
    </xf>
    <xf numFmtId="0" fontId="13" fillId="6" borderId="0" xfId="6" applyFont="1" applyFill="1" applyAlignment="1">
      <alignment horizontal="left" vertical="top" wrapText="1" indent="3"/>
    </xf>
    <xf numFmtId="0" fontId="41" fillId="6" borderId="0" xfId="6" applyFont="1" applyFill="1" applyBorder="1" applyAlignment="1">
      <alignment vertical="center"/>
    </xf>
    <xf numFmtId="0" fontId="40" fillId="6" borderId="39" xfId="4" applyFont="1" applyFill="1" applyBorder="1" applyAlignment="1">
      <alignment horizontal="left" vertical="center" wrapText="1"/>
    </xf>
    <xf numFmtId="0" fontId="42" fillId="3" borderId="0" xfId="4" applyFont="1" applyFill="1" applyBorder="1" applyAlignment="1">
      <alignment horizontal="left" vertical="center" wrapText="1"/>
    </xf>
    <xf numFmtId="0" fontId="42" fillId="3" borderId="39" xfId="4" applyFont="1" applyFill="1" applyBorder="1" applyAlignment="1">
      <alignment horizontal="left" vertical="center" wrapText="1"/>
    </xf>
    <xf numFmtId="0" fontId="20" fillId="6" borderId="0" xfId="6" applyFont="1" applyFill="1" applyAlignment="1">
      <alignment horizontal="left" vertical="center" wrapText="1"/>
    </xf>
    <xf numFmtId="0" fontId="28" fillId="6" borderId="0" xfId="4" applyFont="1" applyFill="1" applyAlignment="1">
      <alignment vertical="center"/>
    </xf>
    <xf numFmtId="0" fontId="12" fillId="0" borderId="31" xfId="2" applyFont="1" applyFill="1" applyBorder="1" applyAlignment="1" applyProtection="1">
      <alignment vertical="center"/>
      <protection locked="0"/>
    </xf>
    <xf numFmtId="0" fontId="15" fillId="0" borderId="0" xfId="2" applyFont="1" applyFill="1" applyBorder="1" applyAlignment="1">
      <alignment vertical="center"/>
    </xf>
    <xf numFmtId="0" fontId="15" fillId="0" borderId="43" xfId="2" applyFont="1" applyFill="1" applyBorder="1" applyAlignment="1">
      <alignment vertical="center"/>
    </xf>
    <xf numFmtId="0" fontId="20" fillId="6" borderId="0" xfId="6" applyFont="1" applyFill="1" applyAlignment="1">
      <alignment horizontal="left" vertical="center" wrapText="1" indent="2"/>
    </xf>
    <xf numFmtId="0" fontId="20" fillId="6" borderId="0" xfId="2" applyFont="1" applyFill="1" applyBorder="1" applyAlignment="1">
      <alignment horizontal="left" vertical="center" indent="1"/>
    </xf>
    <xf numFmtId="0" fontId="46" fillId="0" borderId="0" xfId="6" applyFont="1" applyAlignment="1"/>
    <xf numFmtId="0" fontId="47" fillId="6" borderId="0" xfId="6" applyFont="1" applyFill="1" applyBorder="1" applyAlignment="1">
      <alignment vertical="center"/>
    </xf>
    <xf numFmtId="0" fontId="49" fillId="6" borderId="0" xfId="6" applyFont="1" applyFill="1" applyAlignment="1">
      <alignment vertical="center" wrapText="1"/>
    </xf>
    <xf numFmtId="0" fontId="15" fillId="0" borderId="31" xfId="2" applyFont="1" applyFill="1" applyBorder="1" applyAlignment="1">
      <alignment vertical="center"/>
    </xf>
    <xf numFmtId="0" fontId="23" fillId="3" borderId="15" xfId="2" applyFont="1" applyFill="1" applyBorder="1" applyAlignment="1">
      <alignment vertical="center" wrapText="1"/>
    </xf>
    <xf numFmtId="0" fontId="23" fillId="3" borderId="17" xfId="2" applyFont="1" applyFill="1" applyBorder="1" applyAlignment="1">
      <alignment vertical="center" wrapText="1"/>
    </xf>
    <xf numFmtId="0" fontId="23" fillId="3" borderId="18" xfId="2" applyFont="1" applyFill="1" applyBorder="1" applyAlignment="1">
      <alignment vertical="center" wrapText="1"/>
    </xf>
    <xf numFmtId="0" fontId="86" fillId="3" borderId="15" xfId="1" applyFont="1" applyFill="1" applyBorder="1" applyAlignment="1">
      <alignment vertical="center" wrapText="1"/>
    </xf>
    <xf numFmtId="0" fontId="70" fillId="3" borderId="17" xfId="1" applyFont="1" applyFill="1" applyBorder="1" applyAlignment="1">
      <alignment vertical="center" wrapText="1"/>
    </xf>
    <xf numFmtId="0" fontId="70" fillId="3" borderId="18" xfId="1" applyFont="1" applyFill="1" applyBorder="1" applyAlignment="1">
      <alignment vertical="center" wrapText="1"/>
    </xf>
    <xf numFmtId="0" fontId="13" fillId="0" borderId="15"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2" fillId="2" borderId="15" xfId="2" applyFont="1" applyFill="1" applyBorder="1" applyAlignment="1">
      <alignment horizontal="left" vertical="center"/>
    </xf>
    <xf numFmtId="0" fontId="91" fillId="2" borderId="15" xfId="1" applyFont="1" applyFill="1" applyBorder="1" applyAlignment="1">
      <alignment horizontal="left" vertical="center" wrapText="1"/>
    </xf>
    <xf numFmtId="0" fontId="0" fillId="0" borderId="23" xfId="0" applyBorder="1" applyAlignment="1">
      <alignment horizontal="left" vertical="center" wrapText="1"/>
    </xf>
    <xf numFmtId="0" fontId="19" fillId="0" borderId="14" xfId="2"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19" fillId="0" borderId="7" xfId="2" applyFont="1" applyBorder="1" applyAlignment="1">
      <alignment horizontal="left" vertical="center" wrapText="1"/>
    </xf>
    <xf numFmtId="0" fontId="4" fillId="0" borderId="9" xfId="0" applyFont="1" applyBorder="1" applyAlignment="1">
      <alignment horizontal="left" vertical="center" wrapText="1"/>
    </xf>
    <xf numFmtId="0" fontId="75" fillId="2" borderId="15" xfId="2" applyFont="1" applyFill="1" applyBorder="1" applyAlignment="1">
      <alignment horizontal="left" vertical="top" wrapText="1"/>
    </xf>
    <xf numFmtId="0" fontId="78" fillId="0" borderId="17" xfId="0" applyFont="1" applyBorder="1" applyAlignment="1">
      <alignment horizontal="left" vertical="top" wrapText="1"/>
    </xf>
    <xf numFmtId="0" fontId="78" fillId="0" borderId="18" xfId="0" applyFont="1" applyBorder="1" applyAlignment="1">
      <alignment horizontal="left" vertical="top" wrapText="1"/>
    </xf>
    <xf numFmtId="0" fontId="6" fillId="3" borderId="15" xfId="1" applyFill="1" applyBorder="1" applyAlignment="1">
      <alignment horizontal="left" vertical="center" wrapText="1"/>
    </xf>
    <xf numFmtId="0" fontId="73" fillId="3" borderId="18" xfId="2" applyFont="1" applyFill="1" applyBorder="1" applyAlignment="1">
      <alignment horizontal="left" vertical="center" wrapText="1"/>
    </xf>
    <xf numFmtId="0" fontId="79" fillId="3" borderId="15" xfId="1" applyFont="1" applyFill="1" applyBorder="1" applyAlignment="1">
      <alignment horizontal="center" vertical="center" wrapText="1"/>
    </xf>
    <xf numFmtId="0" fontId="79" fillId="3" borderId="18" xfId="1" applyFont="1" applyFill="1" applyBorder="1" applyAlignment="1">
      <alignment horizontal="center" vertical="center" wrapText="1"/>
    </xf>
    <xf numFmtId="0" fontId="79" fillId="3" borderId="15" xfId="1" applyFont="1" applyFill="1" applyBorder="1" applyAlignment="1">
      <alignment horizontal="left" vertical="center" wrapText="1"/>
    </xf>
    <xf numFmtId="0" fontId="79" fillId="3" borderId="17" xfId="1" applyFont="1" applyFill="1" applyBorder="1" applyAlignment="1">
      <alignment horizontal="left" vertical="center" wrapText="1"/>
    </xf>
    <xf numFmtId="0" fontId="79" fillId="3" borderId="18" xfId="1" applyFont="1" applyFill="1" applyBorder="1" applyAlignment="1">
      <alignment horizontal="left" vertical="center" wrapText="1"/>
    </xf>
  </cellXfs>
  <cellStyles count="14">
    <cellStyle name="Comma 2" xfId="5"/>
    <cellStyle name="Explanatory Text 2" xfId="7"/>
    <cellStyle name="Hipervínculo" xfId="1" builtinId="8"/>
    <cellStyle name="Hyperlink 2" xfId="3"/>
    <cellStyle name="Hyperlink 3" xfId="4"/>
    <cellStyle name="Millares" xfId="10" builtinId="3"/>
    <cellStyle name="Millares [0]" xfId="9" builtinId="6"/>
    <cellStyle name="Moneda [0]" xfId="8" builtinId="7"/>
    <cellStyle name="Normal" xfId="0" builtinId="0"/>
    <cellStyle name="Normal 2" xfId="2"/>
    <cellStyle name="Normal 2 2" xfId="12"/>
    <cellStyle name="Normal 2 3" xfId="13"/>
    <cellStyle name="Normal 3" xfId="6"/>
    <cellStyle name="Porcentaje" xfId="11" builtinId="5"/>
  </cellStyles>
  <dxfs count="66">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alignment horizontal="right" textRotation="0" indent="0" justifyLastLine="0" shrinkToFit="0" readingOrder="0"/>
    </dxf>
    <dxf>
      <font>
        <strike val="0"/>
        <outline val="0"/>
        <shadow val="0"/>
        <vertAlign val="baseline"/>
        <sz val="11"/>
        <name val="Franklin Gothic Book"/>
        <scheme val="none"/>
      </font>
      <alignment horizontal="center" vertical="bottom" textRotation="0" wrapText="0" indent="0" justifyLastLine="0" shrinkToFit="0" readingOrder="0"/>
    </dxf>
    <dxf>
      <font>
        <strike val="0"/>
        <outline val="0"/>
        <shadow val="0"/>
        <vertAlign val="baseline"/>
        <sz val="11"/>
        <name val="Franklin Gothic Book"/>
        <scheme val="none"/>
      </font>
      <numFmt numFmtId="165" formatCode="_ * #,##0_ ;_ * \-#,##0_ ;_ * &quot;-&quot;??_ ;_ @_ "/>
      <alignment horizontal="center" textRotation="0" indent="0" justifyLastLine="0" shrinkToFit="0" readingOrder="0"/>
    </dxf>
    <dxf>
      <font>
        <strike val="0"/>
        <outline val="0"/>
        <shadow val="0"/>
        <vertAlign val="baseline"/>
        <sz val="11"/>
        <name val="Franklin Gothic Book"/>
        <scheme val="none"/>
      </font>
      <alignment horizontal="center" textRotation="0" indent="0" justifyLastLine="0" shrinkToFit="0" readingOrder="0"/>
    </dxf>
    <dxf>
      <font>
        <strike val="0"/>
        <outline val="0"/>
        <shadow val="0"/>
        <vertAlign val="baseline"/>
        <sz val="11"/>
        <name val="Franklin Gothic Book"/>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scheme val="none"/>
      </font>
      <alignment horizontal="center" textRotation="0" indent="0" justifyLastLine="0" shrinkToFit="0" readingOrder="0"/>
    </dxf>
    <dxf>
      <font>
        <strike val="0"/>
        <outline val="0"/>
        <shadow val="0"/>
        <vertAlign val="baseline"/>
        <sz val="11"/>
        <name val="Franklin Gothic Book"/>
        <scheme val="none"/>
      </font>
      <alignment horizontal="center" textRotation="0"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alignment horizontal="center" textRotation="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_ ;_ * \-#,##0_ ;_ * &quot;-&quot;??_ ;_ @_ "/>
      <fill>
        <patternFill patternType="none">
          <fgColor indexed="64"/>
          <bgColor auto="1"/>
        </patternFill>
      </fill>
      <alignment horizontal="center"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tableStyleElement type="headerRow" dxfId="65"/>
      <tableStyleElement type="firstRowStripe" dxfId="64"/>
      <tableStyleElement type="secondRowStripe" dxfId="63"/>
    </tableStyle>
  </tableStyles>
  <colors>
    <mruColors>
      <color rgb="FFF7A516"/>
      <color rgb="FFFF7700"/>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297901" y="909383"/>
          <a:ext cx="14377655" cy="31926"/>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0500" y="0"/>
          <a:ext cx="27516667"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13</xdr:col>
      <xdr:colOff>8965</xdr:colOff>
      <xdr:row>34</xdr:row>
      <xdr:rowOff>212910</xdr:rowOff>
    </xdr:from>
    <xdr:to>
      <xdr:col>15</xdr:col>
      <xdr:colOff>0</xdr:colOff>
      <xdr:row>73</xdr:row>
      <xdr:rowOff>99687</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tables/table1.xml><?xml version="1.0" encoding="utf-8"?>
<table xmlns="http://schemas.openxmlformats.org/spreadsheetml/2006/main" id="1" name="Companies" displayName="Companies" ref="B24:K57" totalsRowShown="0" headerRowDxfId="62" dataDxfId="61" tableBorderDxfId="60" headerRowCellStyle="Normal 2">
  <autoFilter ref="B24:K57"/>
  <tableColumns count="10">
    <tableColumn id="1" name="Nombre completo de la empresa" dataDxfId="59"/>
    <tableColumn id="7" name="Tipo de empresa" dataDxfId="58" dataCellStyle="Normal 2"/>
    <tableColumn id="2" name="Número identificatorio de la empresa" dataDxfId="57"/>
    <tableColumn id="5" name="Sector" dataDxfId="56" dataCellStyle="Normal 2"/>
    <tableColumn id="3" name="Materias primas (separadas por comas)" dataDxfId="55" dataCellStyle="Normal 2"/>
    <tableColumn id="4" name="Cotización bursátil o sitio web de la empresa " dataDxfId="54"/>
    <tableColumn id="8" name="Estado financiero auditado (o balance general/flujos de efectivo/estado de resultados, si no se dispone de aquél)" dataDxfId="53"/>
    <tableColumn id="9" name="¿Presentó plantillas de divulgación?" dataDxfId="52" dataCellStyle="Normal 2"/>
    <tableColumn id="10" name="¿Observó las garantías de calidad del GMP?" dataDxfId="51" dataCellStyle="Normal 2"/>
    <tableColumn id="6" name="Informe de pagos a Gobiernos" dataDxfId="50"/>
  </tableColumns>
  <tableStyleInfo name="EITI Table" showFirstColumn="0" showLastColumn="0" showRowStripes="1" showColumnStripes="0"/>
</table>
</file>

<file path=xl/tables/table2.xml><?xml version="1.0" encoding="utf-8"?>
<table xmlns="http://schemas.openxmlformats.org/spreadsheetml/2006/main" id="2" name="Government_agencies" displayName="Government_agencies" ref="B14:G17" totalsRowShown="0" headerRowDxfId="49" dataDxfId="48" tableBorderDxfId="47" headerRowCellStyle="Normal 2">
  <autoFilter ref="B14:G17"/>
  <tableColumns count="6">
    <tableColumn id="1" name="Nombre completo del organismo" dataDxfId="46"/>
    <tableColumn id="4" name="Tipo de organismo" dataDxfId="45" dataCellStyle="Normal 2"/>
    <tableColumn id="2" name="Número identificatorio (si corresponde)" dataDxfId="44"/>
    <tableColumn id="5" name="¿Presentó plantillas de divulgación?" dataDxfId="43" dataCellStyle="Normal 2"/>
    <tableColumn id="6" name="¿Observó las garantías de calidad del GMP?" dataDxfId="42" dataCellStyle="Normal 2"/>
    <tableColumn id="3" name="Total informado" dataDxfId="41"/>
  </tableColumns>
  <tableStyleInfo name="EITI Table" showFirstColumn="0" showLastColumn="0" showRowStripes="1" showColumnStripes="0"/>
</table>
</file>

<file path=xl/tables/table3.xml><?xml version="1.0" encoding="utf-8"?>
<table xmlns="http://schemas.openxmlformats.org/spreadsheetml/2006/main" id="3" name="Companies15" displayName="Companies15" ref="B59:J76" totalsRowShown="0" headerRowDxfId="40" dataDxfId="39" tableBorderDxfId="38" headerRowCellStyle="Normal 2">
  <autoFilter ref="B59:J76"/>
  <tableColumns count="9">
    <tableColumn id="1" name="Nombre completo del proyecto" dataDxfId="37"/>
    <tableColumn id="2" name="Número(s) de referencia del acuerdo legal: contrato, licencia, arrendamiento, concesión, ..." dataDxfId="36"/>
    <tableColumn id="3" name="Empresas afiliadas, comenzando con la Titular de la explotación" dataDxfId="35"/>
    <tableColumn id="5" name="Materias primas (un producto/fila)" dataDxfId="34" dataCellStyle="Normal 2"/>
    <tableColumn id="6" name="Estado" dataDxfId="33"/>
    <tableColumn id="7" name="Producción (volumen)" dataDxfId="32"/>
    <tableColumn id="8" name="Unidad" dataDxfId="31"/>
    <tableColumn id="9" name="Producción (valor)" dataDxfId="30" dataCellStyle="Normal 2"/>
    <tableColumn id="10" name="Moneda" dataDxfId="29"/>
  </tableColumns>
  <tableStyleInfo name="EITI Table" showFirstColumn="0" showLastColumn="0" showRowStripes="1" showColumnStripes="0"/>
</table>
</file>

<file path=xl/tables/table4.xml><?xml version="1.0" encoding="utf-8"?>
<table xmlns="http://schemas.openxmlformats.org/spreadsheetml/2006/main" id="4" name="Government_revenues_table" displayName="Government_revenues_table" ref="B21:L37" totalsRowShown="0" headerRowDxfId="28" dataDxfId="27">
  <autoFilter ref="B21:L37"/>
  <tableColumns count="11">
    <tableColumn id="8" name="GFS Level 1" dataDxfId="26"/>
    <tableColumn id="9" name="GFS Level 2" dataDxfId="25"/>
    <tableColumn id="10" name="GFS Level 3" dataDxfId="24"/>
    <tableColumn id="7" name="GFS Level 4" dataDxfId="23"/>
    <tableColumn id="1" name="Clasificación según EFP" dataDxfId="22"/>
    <tableColumn id="11" name="Sector" dataDxfId="21"/>
    <tableColumn id="3" name="Denominación del flujo de ingresos" dataDxfId="20"/>
    <tableColumn id="4" name="Entidad gubernamental" dataDxfId="19"/>
    <tableColumn id="5" name="Valor del ingreso" dataDxfId="18"/>
    <tableColumn id="2" name="Moneda" dataDxfId="17"/>
    <tableColumn id="6" name="Columna1" dataDxfId="16"/>
  </tableColumns>
  <tableStyleInfo name="EITI Table" showFirstColumn="0" showLastColumn="0" showRowStripes="1" showColumnStripes="0"/>
</table>
</file>

<file path=xl/tables/table5.xml><?xml version="1.0" encoding="utf-8"?>
<table xmlns="http://schemas.openxmlformats.org/spreadsheetml/2006/main" id="5" name="Table10" displayName="Table10" ref="B14:O412" totalsRowShown="0" headerRowDxfId="15" dataDxfId="14">
  <autoFilter ref="B14:O412"/>
  <tableColumns count="14">
    <tableColumn id="7" name="Sector" dataDxfId="13">
      <calculatedColumnFormula>VLOOKUP(C15,[1]!Companies[#Data],3,FALSE)</calculatedColumnFormula>
    </tableColumn>
    <tableColumn id="1" name="Empresa Operadora" dataDxfId="12"/>
    <tableColumn id="3" name="Entidad gubernamental" dataDxfId="11"/>
    <tableColumn id="4" name="Denominación del flujo de ingresos" dataDxfId="10"/>
    <tableColumn id="5" name="Se impone sobre proyectos (S/N)" dataDxfId="9"/>
    <tableColumn id="6" name="Se informa por proyecto (S/N)" dataDxfId="8"/>
    <tableColumn id="2" name="Nombre del proyecto contrato / titulo" dataDxfId="7"/>
    <tableColumn id="13" name="Moneda de la información" dataDxfId="6"/>
    <tableColumn id="14" name="Valor del ingreso" dataDxfId="5"/>
    <tableColumn id="18" name="Pago realizado en especie (S/N)" dataDxfId="4"/>
    <tableColumn id="8" name="Volumen en especie (si corresponde)" dataDxfId="3"/>
    <tableColumn id="9" name="Unidad (si corresponde)" dataDxfId="2"/>
    <tableColumn id="10" name="Comentarios" dataDxfId="1"/>
    <tableColumn id="11" name="¿La empresa ha presentado las garantías de calidad requeridas para sus divulgaciones?" dataDxfId="0" dataCellStyle="Normal 3"/>
  </tableColumns>
  <tableStyleInfo name="EITI Tabl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ih.hidrocarburos.gob.mx/" TargetMode="External"/><Relationship Id="rId2" Type="http://schemas.openxmlformats.org/officeDocument/2006/relationships/hyperlink" Target="http://www.sgm.gob.mx/productos/pdf/Anuario_2019_Edicion_2020.pdf" TargetMode="External"/><Relationship Id="rId1" Type="http://schemas.openxmlformats.org/officeDocument/2006/relationships/hyperlink" Target="https://unstats.un.org/unsd/tradekb/Knowledgebase/50018/Harmonized-Commodity-Description-and-Coding-Systems-HS" TargetMode="External"/><Relationship Id="rId5" Type="http://schemas.openxmlformats.org/officeDocument/2006/relationships/vmlDrawing" Target="../drawings/vmlDrawing10.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inegi.org.mx/app/tabulados/default.html?nc=821" TargetMode="External"/><Relationship Id="rId2" Type="http://schemas.openxmlformats.org/officeDocument/2006/relationships/hyperlink" Target="http://www.sgm.gob.mx/productos/pdf/Anuario_2019_Edicion_2020.pdf" TargetMode="External"/><Relationship Id="rId1" Type="http://schemas.openxmlformats.org/officeDocument/2006/relationships/hyperlink" Target="https://unstats.un.org/unsd/tradekb/Knowledgebase/50018/Harmonized-Commodity-Description-and-Coding-Systems-HS" TargetMode="External"/><Relationship Id="rId5" Type="http://schemas.openxmlformats.org/officeDocument/2006/relationships/vmlDrawing" Target="../drawings/vmlDrawing11.v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12.vml"/><Relationship Id="rId3" Type="http://schemas.openxmlformats.org/officeDocument/2006/relationships/hyperlink" Target="https://eiti.transparenciapresupuestaria.gob.mx/swb/eiti/home" TargetMode="External"/><Relationship Id="rId7" Type="http://schemas.openxmlformats.org/officeDocument/2006/relationships/printerSettings" Target="../printerSettings/printerSettings12.bin"/><Relationship Id="rId2" Type="http://schemas.openxmlformats.org/officeDocument/2006/relationships/hyperlink" Target="https://www.finanzaspublicas.hacienda.gob.mx/work/models/Finanzas_Publicas/docs/congreso/infotrim/2019/ivt/04afp/itanfp02_201904.pdf" TargetMode="External"/><Relationship Id="rId1" Type="http://schemas.openxmlformats.org/officeDocument/2006/relationships/hyperlink" Target="https://www.finanzaspublicas.hacienda.gob.mx/work/models/Finanzas_Publicas/docs/congreso/infotrim/2019/ivt/04afp/itanfp02_201904.pdf" TargetMode="External"/><Relationship Id="rId6" Type="http://schemas.openxmlformats.org/officeDocument/2006/relationships/hyperlink" Target="https://eiti.transparenciapresupuestaria.gob.mx/swb/eiti/home" TargetMode="External"/><Relationship Id="rId5" Type="http://schemas.openxmlformats.org/officeDocument/2006/relationships/hyperlink" Target="https://eiti.transparenciapresupuestaria.gob.mx/swb/eiti/home" TargetMode="External"/><Relationship Id="rId4" Type="http://schemas.openxmlformats.org/officeDocument/2006/relationships/hyperlink" Target="https://eiti.transparenciapresupuestaria.gob.mx/swb/eiti/home"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equinoxgold.com/" TargetMode="External"/><Relationship Id="rId13" Type="http://schemas.openxmlformats.org/officeDocument/2006/relationships/printerSettings" Target="../printerSettings/printerSettings13.bin"/><Relationship Id="rId3" Type="http://schemas.openxmlformats.org/officeDocument/2006/relationships/hyperlink" Target="https://www.shell.com.mx/" TargetMode="External"/><Relationship Id="rId7" Type="http://schemas.openxmlformats.org/officeDocument/2006/relationships/hyperlink" Target="https://www.agnicoeagle.com/English/investor-relations/news-and-events/news-releases/news-release-details/2020/Agnico-Eagle-Reports-Fourth-Quarter-and-Full-Year-2019-Results/default.aspx" TargetMode="External"/><Relationship Id="rId12" Type="http://schemas.openxmlformats.org/officeDocument/2006/relationships/hyperlink" Target="https://www.panamericansilver.com/es/operations/north-and-central-america/la-colorada/" TargetMode="External"/><Relationship Id="rId2" Type="http://schemas.openxmlformats.org/officeDocument/2006/relationships/hyperlink" Target="https://www.bp.com/es_mx/mexico/home.html" TargetMode="External"/><Relationship Id="rId16" Type="http://schemas.openxmlformats.org/officeDocument/2006/relationships/table" Target="../tables/table3.xml"/><Relationship Id="rId1" Type="http://schemas.openxmlformats.org/officeDocument/2006/relationships/hyperlink" Target="https://www.pemex.com/Paginas/default.aspx" TargetMode="External"/><Relationship Id="rId6" Type="http://schemas.openxmlformats.org/officeDocument/2006/relationships/hyperlink" Target="https://www.bhp.com/espanol/negocios/petroleo/" TargetMode="External"/><Relationship Id="rId11" Type="http://schemas.openxmlformats.org/officeDocument/2006/relationships/hyperlink" Target="http://www.penoles.com.mx/" TargetMode="External"/><Relationship Id="rId5" Type="http://schemas.openxmlformats.org/officeDocument/2006/relationships/hyperlink" Target="https://www.total.com/mexico" TargetMode="External"/><Relationship Id="rId15" Type="http://schemas.openxmlformats.org/officeDocument/2006/relationships/table" Target="../tables/table2.xml"/><Relationship Id="rId10" Type="http://schemas.openxmlformats.org/officeDocument/2006/relationships/hyperlink" Target="http://www.baramin.com.mx/sitio/" TargetMode="External"/><Relationship Id="rId4" Type="http://schemas.openxmlformats.org/officeDocument/2006/relationships/hyperlink" Target="https://wintershalldea.com/en" TargetMode="External"/><Relationship Id="rId9" Type="http://schemas.openxmlformats.org/officeDocument/2006/relationships/hyperlink" Target="https://www.agnicoeagle.com/English/investor-relations/news-and-events/news-releases/news-release-details/2020/Agnico-Eagle-Reports-Fourth-Quarter-and-Full-Year-2019-Results/default.aspx" TargetMode="External"/><Relationship Id="rId14"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8" Type="http://schemas.openxmlformats.org/officeDocument/2006/relationships/hyperlink" Target="https://www.banxico.org.mx/SieInternet/consultarDirectorioInternetAction.do?sector=25&amp;idCuadro=CA405&amp;accion=consultarCuadroAnalitico&amp;locale=es&amp;" TargetMode="External"/><Relationship Id="rId13" Type="http://schemas.openxmlformats.org/officeDocument/2006/relationships/table" Target="../tables/table4.xml"/><Relationship Id="rId3" Type="http://schemas.openxmlformats.org/officeDocument/2006/relationships/hyperlink" Target="https://www.imf.org/external/np/sta/gfsm/" TargetMode="External"/><Relationship Id="rId7" Type="http://schemas.openxmlformats.org/officeDocument/2006/relationships/hyperlink" Target="http://omawww.sat.gob.mx/cifras_sat/Paginas/datos/vinculo.html?page=IngresosTributarios.html" TargetMode="External"/><Relationship Id="rId12" Type="http://schemas.openxmlformats.org/officeDocument/2006/relationships/drawing" Target="../drawings/drawing2.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www.finanzaspublicas.hacienda.gob.mx/work/models/Finanzas_Publicas/docs/congreso/infotrim/2019/ivt/04afp/itanfp02_201904.pdf" TargetMode="External"/><Relationship Id="rId11" Type="http://schemas.openxmlformats.org/officeDocument/2006/relationships/printerSettings" Target="../printerSettings/printerSettings14.bin"/><Relationship Id="rId5" Type="http://schemas.openxmlformats.org/officeDocument/2006/relationships/hyperlink" Target="https://www.finanzaspublicas.hacienda.gob.mx/work/models/Finanzas_Publicas/docs/congreso/infotrim/2019/ivt/04afp/itanfp02_201904.pdf" TargetMode="External"/><Relationship Id="rId10" Type="http://schemas.openxmlformats.org/officeDocument/2006/relationships/hyperlink" Target="https://www.finanzaspublicas.hacienda.gob.mx/work/models/Finanzas_Publicas/docs/congreso/infotrim/2019/ivt/04afp/itanfp02_201904.pdf" TargetMode="External"/><Relationship Id="rId4" Type="http://schemas.openxmlformats.org/officeDocument/2006/relationships/hyperlink" Target="https://eiti.org/document/eiti-summary-data-template" TargetMode="External"/><Relationship Id="rId9" Type="http://schemas.openxmlformats.org/officeDocument/2006/relationships/hyperlink" Target="https://www.gob.mx/cms/uploads/attachment/file/629999/09_Notas_a_los_estados_financieros_diciembre_2020.pdf"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banxico.org.mx/SieInternet/consultarDirectorioInternetAction.do?sector=25&amp;idCuadro=CA357&amp;accion=consultarCuadroAnalitico&amp;locale=es&amp;" TargetMode="External"/><Relationship Id="rId2" Type="http://schemas.openxmlformats.org/officeDocument/2006/relationships/hyperlink" Target="https://www.banxico.org.mx/SieInternet/consultarDirectorioInternetAction.do?sector=25&amp;idCuadro=CA357&amp;accion=consultarCuadroAnalitico&amp;locale=es&amp;" TargetMode="External"/><Relationship Id="rId1" Type="http://schemas.openxmlformats.org/officeDocument/2006/relationships/hyperlink" Target="https://www.banxico.org.mx/SieInternet/consultarDirectorioInternetAction.do?sector=25&amp;idCuadro=CA357&amp;accion=consultarCuadroAnalitico&amp;locale=es&amp;" TargetMode="External"/><Relationship Id="rId5" Type="http://schemas.openxmlformats.org/officeDocument/2006/relationships/vmlDrawing" Target="../drawings/vmlDrawing13.v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pemex.com/ri/finanzas/Resultados%20anuales/Dictamen%20Consolidado%20dic%202019.pdf" TargetMode="External"/><Relationship Id="rId1" Type="http://schemas.openxmlformats.org/officeDocument/2006/relationships/hyperlink" Target="https://www.pemex.com/ri/finanzas/Resultados%20anuales/Dictamen%20Consolidado%20dic%202019.pdfAportaciones%20-%20p%20129" TargetMode="External"/><Relationship Id="rId4"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8" Type="http://schemas.openxmlformats.org/officeDocument/2006/relationships/hyperlink" Target="https://eiti.transparenciapresupuestaria.gob.mx/swb/eiti/datos_documentos" TargetMode="External"/><Relationship Id="rId3" Type="http://schemas.openxmlformats.org/officeDocument/2006/relationships/hyperlink" Target="mailto:data@eiti.org" TargetMode="External"/><Relationship Id="rId7" Type="http://schemas.openxmlformats.org/officeDocument/2006/relationships/hyperlink" Target="https://eiti.transparenciapresupuestaria.gob.mx/"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mailto:k.aparicio@me.com" TargetMode="External"/><Relationship Id="rId5" Type="http://schemas.openxmlformats.org/officeDocument/2006/relationships/hyperlink" Target="http://www.dof.gob.mx/nota_detalle.php?codigo=5382838&amp;fecha=20/02/2015" TargetMode="External"/><Relationship Id="rId10" Type="http://schemas.openxmlformats.org/officeDocument/2006/relationships/vmlDrawing" Target="../drawings/vmlDrawing2.vml"/><Relationship Id="rId4" Type="http://schemas.openxmlformats.org/officeDocument/2006/relationships/hyperlink" Target="https://eiti.org/document/standard"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21.bin"/><Relationship Id="rId1" Type="http://schemas.openxmlformats.org/officeDocument/2006/relationships/hyperlink" Target="https://eiti.transparenciapresupuestaria.gob.mx/swb/eiti/home"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eiti.transparenciapresupuestaria.gob.mx/swb/eiti/home" TargetMode="External"/><Relationship Id="rId1" Type="http://schemas.openxmlformats.org/officeDocument/2006/relationships/hyperlink" Target="https://eiti.transparenciapresupuestaria.gob.mx/swb/eiti/home" TargetMode="External"/><Relationship Id="rId4" Type="http://schemas.openxmlformats.org/officeDocument/2006/relationships/vmlDrawing" Target="../drawings/vmlDrawing19.v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eiti.transparenciapresupuestaria.gob.mx/swb/eiti/home" TargetMode="External"/><Relationship Id="rId1" Type="http://schemas.openxmlformats.org/officeDocument/2006/relationships/hyperlink" Target="https://www.asf.gob.mx/Default/Index" TargetMode="External"/><Relationship Id="rId4" Type="http://schemas.openxmlformats.org/officeDocument/2006/relationships/vmlDrawing" Target="../drawings/vmlDrawing20.vml"/></Relationships>
</file>

<file path=xl/worksheets/_rels/sheet24.xml.rels><?xml version="1.0" encoding="UTF-8" standalone="yes"?>
<Relationships xmlns="http://schemas.openxmlformats.org/package/2006/relationships"><Relationship Id="rId3" Type="http://schemas.openxmlformats.org/officeDocument/2006/relationships/hyperlink" Target="https://www.fmped.org.mx/administracion-reserva.html" TargetMode="External"/><Relationship Id="rId2" Type="http://schemas.openxmlformats.org/officeDocument/2006/relationships/hyperlink" Target="https://www.gob.mx/sedatu/acciones-y-programas/fondo-minero-para-el-desarrollo-regional-sustentable" TargetMode="External"/><Relationship Id="rId1" Type="http://schemas.openxmlformats.org/officeDocument/2006/relationships/hyperlink" Target="https://dof.gob.mx/nota_detalle_popup.php?codigo=5395229" TargetMode="External"/><Relationship Id="rId6" Type="http://schemas.openxmlformats.org/officeDocument/2006/relationships/vmlDrawing" Target="../drawings/vmlDrawing21.vml"/><Relationship Id="rId5" Type="http://schemas.openxmlformats.org/officeDocument/2006/relationships/printerSettings" Target="../printerSettings/printerSettings24.bin"/><Relationship Id="rId4" Type="http://schemas.openxmlformats.org/officeDocument/2006/relationships/hyperlink" Target="https://www.fmped.org.mx/transparencia.html"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dof.gob.mx/nota_detalle_popup.php?codigo=5395229" TargetMode="External"/><Relationship Id="rId2" Type="http://schemas.openxmlformats.org/officeDocument/2006/relationships/hyperlink" Target="https://www.finanzaspublicas.hacienda.gob.mx/work/models/Finanzas_Publicas/docs/congreso/participaciones/2019/p_201912.pdf" TargetMode="External"/><Relationship Id="rId1" Type="http://schemas.openxmlformats.org/officeDocument/2006/relationships/hyperlink" Target="https://www.finanzaspublicas.hacienda.gob.mx/work/models/Finanzas_Publicas/docs/congreso/participaciones/2019/p_201912.pdf" TargetMode="External"/><Relationship Id="rId6" Type="http://schemas.openxmlformats.org/officeDocument/2006/relationships/vmlDrawing" Target="../drawings/vmlDrawing22.vml"/><Relationship Id="rId5" Type="http://schemas.openxmlformats.org/officeDocument/2006/relationships/printerSettings" Target="../printerSettings/printerSettings25.bin"/><Relationship Id="rId4" Type="http://schemas.openxmlformats.org/officeDocument/2006/relationships/hyperlink" Target="http://www.diputados.gob.mx/LeyesBiblio/pdf/31_300118.pdf"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presto.hacienda.gob.mx/EstoporLayout/estadisticas.jsp" TargetMode="External"/><Relationship Id="rId1" Type="http://schemas.openxmlformats.org/officeDocument/2006/relationships/hyperlink" Target="https://www.transparenciapresupuestaria.gob.mx/es/PTP/infografia_ppef2019" TargetMode="External"/><Relationship Id="rId4" Type="http://schemas.openxmlformats.org/officeDocument/2006/relationships/vmlDrawing" Target="../drawings/vmlDrawing23.v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printerSettings" Target="../printerSettings/printerSettings27.bin"/><Relationship Id="rId1" Type="http://schemas.openxmlformats.org/officeDocument/2006/relationships/hyperlink" Target="https://www.pemex.com/etica_y_transparencia/transparencia/informes/Documents/inf_sustentabilidad_2019_esp.pdf" TargetMode="External"/></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ob.mx/cms/uploads/attachment/file/21534/M1.pdf" TargetMode="External"/><Relationship Id="rId13" Type="http://schemas.openxmlformats.org/officeDocument/2006/relationships/hyperlink" Target="http://www.diputados.gob.mx/LeyesBiblio/ref/lcf.htm" TargetMode="External"/><Relationship Id="rId18" Type="http://schemas.openxmlformats.org/officeDocument/2006/relationships/hyperlink" Target="https://www.gob.mx/cre/articulos/marco-juridico-en-materia-de-hidrocarburos" TargetMode="External"/><Relationship Id="rId26" Type="http://schemas.openxmlformats.org/officeDocument/2006/relationships/hyperlink" Target="https://www.gob.mx/hacienda" TargetMode="External"/><Relationship Id="rId3" Type="http://schemas.openxmlformats.org/officeDocument/2006/relationships/hyperlink" Target="http://www.diputados.gob.mx/LeyesBiblio/ref/lhidro.htm" TargetMode="External"/><Relationship Id="rId21" Type="http://schemas.openxmlformats.org/officeDocument/2006/relationships/hyperlink" Target="http://www.diputados.gob.mx/LeyesBiblio/regley/Reg_LIH_220517.pdf" TargetMode="External"/><Relationship Id="rId7" Type="http://schemas.openxmlformats.org/officeDocument/2006/relationships/hyperlink" Target="http://www.diputados.gob.mx/LeyesBiblio/regley/Reg_LMin_311014.pdf" TargetMode="External"/><Relationship Id="rId12" Type="http://schemas.openxmlformats.org/officeDocument/2006/relationships/hyperlink" Target="http://www.diputados.gob.mx/LeyesBiblio/ref/lfprh.htm" TargetMode="External"/><Relationship Id="rId17" Type="http://schemas.openxmlformats.org/officeDocument/2006/relationships/hyperlink" Target="http://www.diputados.gob.mx/LeyesBiblio/ref/lftaip.htm" TargetMode="External"/><Relationship Id="rId25" Type="http://schemas.openxmlformats.org/officeDocument/2006/relationships/hyperlink" Target="https://www.gob.mx/cms/uploads/attachment/file/566830/DOF_-_Diario_Oficial_de_la_Federaci_n_28_07_2020.pdf" TargetMode="External"/><Relationship Id="rId2" Type="http://schemas.openxmlformats.org/officeDocument/2006/relationships/hyperlink" Target="http://dof.gob.mx/nota_detalle.php?codigo=5327463&amp;fecha=20/12/2013" TargetMode="External"/><Relationship Id="rId16" Type="http://schemas.openxmlformats.org/officeDocument/2006/relationships/hyperlink" Target="http://www.diputados.gob.mx/LeyesBiblio/actual/2019.htm" TargetMode="External"/><Relationship Id="rId20" Type="http://schemas.openxmlformats.org/officeDocument/2006/relationships/hyperlink" Target="http://www.diputados.gob.mx/LeyesBiblio/ref/lfmped.htm" TargetMode="External"/><Relationship Id="rId29" Type="http://schemas.openxmlformats.org/officeDocument/2006/relationships/hyperlink" Target="https://www.gob.mx/se/acciones-y-programas/mineria-legislacion-normatividad-y-convenios-internacionales-6986?state=published" TargetMode="External"/><Relationship Id="rId1" Type="http://schemas.openxmlformats.org/officeDocument/2006/relationships/hyperlink" Target="http://www.diputados.gob.mx/" TargetMode="External"/><Relationship Id="rId6" Type="http://schemas.openxmlformats.org/officeDocument/2006/relationships/hyperlink" Target="http://www.diputados.gob.mx/LeyesBiblio/ref/lmin.htm" TargetMode="External"/><Relationship Id="rId11" Type="http://schemas.openxmlformats.org/officeDocument/2006/relationships/hyperlink" Target="http://www.diputados.gob.mx/LeyesBiblio/pdf_mov/Ley_del_Impuesto_al_Valor_Agregado.pdf" TargetMode="External"/><Relationship Id="rId24" Type="http://schemas.openxmlformats.org/officeDocument/2006/relationships/hyperlink" Target="http://dof.gob.mx/nota_detalle.php?codigo=5548475&amp;fecha=21/01/2019" TargetMode="External"/><Relationship Id="rId32" Type="http://schemas.openxmlformats.org/officeDocument/2006/relationships/vmlDrawing" Target="../drawings/vmlDrawing3.vml"/><Relationship Id="rId5" Type="http://schemas.openxmlformats.org/officeDocument/2006/relationships/hyperlink" Target="http://www.diputados.gob.mx/LeyesBiblio/ref/lih.htm" TargetMode="External"/><Relationship Id="rId15" Type="http://schemas.openxmlformats.org/officeDocument/2006/relationships/hyperlink" Target="http://sitl.diputados.gob.mx/LXIV_leg/iniciativaslxiv.php?comt=23&amp;tipo_turnot=1&amp;edot=T" TargetMode="External"/><Relationship Id="rId23" Type="http://schemas.openxmlformats.org/officeDocument/2006/relationships/hyperlink" Target="http://www.diputados.gob.mx/LeyesBiblio/ref/lfce.htm" TargetMode="External"/><Relationship Id="rId28" Type="http://schemas.openxmlformats.org/officeDocument/2006/relationships/hyperlink" Target="http://www.diputados.gob.mx/LeyesBiblio/pdf_mov/Ley_Federal_de_Derechos.pdf" TargetMode="External"/><Relationship Id="rId10" Type="http://schemas.openxmlformats.org/officeDocument/2006/relationships/hyperlink" Target="http://www.diputados.gob.mx/LeyesBiblio/ref/lisr.htm" TargetMode="External"/><Relationship Id="rId19" Type="http://schemas.openxmlformats.org/officeDocument/2006/relationships/hyperlink" Target="http://www.diputados.gob.mx/LeyesBiblio/ref/lih.htm" TargetMode="External"/><Relationship Id="rId31" Type="http://schemas.openxmlformats.org/officeDocument/2006/relationships/printerSettings" Target="../printerSettings/printerSettings3.bin"/><Relationship Id="rId4" Type="http://schemas.openxmlformats.org/officeDocument/2006/relationships/hyperlink" Target="http://www.diputados.gob.mx/LeyesBiblio/ref/lpm.htm" TargetMode="External"/><Relationship Id="rId9" Type="http://schemas.openxmlformats.org/officeDocument/2006/relationships/hyperlink" Target="http://www.diputados.gob.mx/LeyesBiblio/pdf/148_180121.pdf" TargetMode="External"/><Relationship Id="rId14" Type="http://schemas.openxmlformats.org/officeDocument/2006/relationships/hyperlink" Target="http://www.diputados.gob.mx/LeyesBiblio/abro/lif_2019/LIF_2019_abro.pdf" TargetMode="External"/><Relationship Id="rId22" Type="http://schemas.openxmlformats.org/officeDocument/2006/relationships/hyperlink" Target="http://sitl.diputados.gob.mx/LXIV_leg/cuadro_asuntos_por_comisionlxiv.php?comt=23" TargetMode="External"/><Relationship Id="rId27" Type="http://schemas.openxmlformats.org/officeDocument/2006/relationships/hyperlink" Target="http://www.diputados.gob.mx/LeyesBiblio/pdf_mov/Ley_Federal_de_Derechos.pdf" TargetMode="External"/><Relationship Id="rId30" Type="http://schemas.openxmlformats.org/officeDocument/2006/relationships/hyperlink" Target="https://www.fmped.org.mx/"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banxico.org.mx/SieInternet/consultarDirectorioInternetAction.do?accion=consultarCuadro&amp;idCuadro=CE131&amp;sector=1&amp;locale=es" TargetMode="External"/><Relationship Id="rId3" Type="http://schemas.openxmlformats.org/officeDocument/2006/relationships/hyperlink" Target="https://www.inegi.org.mx/programas/pib/2013/" TargetMode="External"/><Relationship Id="rId7" Type="http://schemas.openxmlformats.org/officeDocument/2006/relationships/hyperlink" Target="https://www.gob.mx/se/acciones-y-programas/mineria-enlaces-de-interes?state=published" TargetMode="External"/><Relationship Id="rId2" Type="http://schemas.openxmlformats.org/officeDocument/2006/relationships/hyperlink" Target="https://www.inegi.org.mx/programas/pib/2013/" TargetMode="External"/><Relationship Id="rId1" Type="http://schemas.openxmlformats.org/officeDocument/2006/relationships/hyperlink" Target="https://unstats.un.org/unsd/nationalaccount/sna2008.asp" TargetMode="External"/><Relationship Id="rId6" Type="http://schemas.openxmlformats.org/officeDocument/2006/relationships/hyperlink" Target="https://www.inegi.org.mx/app/indicadores/?tm=0&amp;t=1010" TargetMode="External"/><Relationship Id="rId11" Type="http://schemas.openxmlformats.org/officeDocument/2006/relationships/vmlDrawing" Target="../drawings/vmlDrawing26.vml"/><Relationship Id="rId5" Type="http://schemas.openxmlformats.org/officeDocument/2006/relationships/hyperlink" Target="https://www.inegi.org.mx/temas/balanza/" TargetMode="External"/><Relationship Id="rId10" Type="http://schemas.openxmlformats.org/officeDocument/2006/relationships/printerSettings" Target="../printerSettings/printerSettings29.bin"/><Relationship Id="rId4" Type="http://schemas.openxmlformats.org/officeDocument/2006/relationships/hyperlink" Target="https://www.finanzaspublicas.hacienda.gob.mx/work/models/Finanzas_Publicas/docs/congreso/infotrim/2019/ivt/04afp/itanfp02_201904.pdf" TargetMode="External"/><Relationship Id="rId9" Type="http://schemas.openxmlformats.org/officeDocument/2006/relationships/hyperlink" Target="http://www.sgm.gob.mx/productos/pdf/Anuario_2019_Edicion_2020.pdf" TargetMode="External"/></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iam.economia.gob.mx/swb/work/models/siam/Resource/285/4/images/Tr&#195;%C2%ADptico%20de%20Solicitudes%20de%20Concesi&#195;&#179;n%20Minera%2008%20FEBRERO%202017.pdf" TargetMode="External"/><Relationship Id="rId2" Type="http://schemas.openxmlformats.org/officeDocument/2006/relationships/hyperlink" Target="https://portalags1.economia.gob.mx/arcgis/apps/webappviewer/index.html?id=1f22ba130b0e40d888bfc3b7fb5d3b1b" TargetMode="External"/><Relationship Id="rId1" Type="http://schemas.openxmlformats.org/officeDocument/2006/relationships/hyperlink" Target="http://www.siam.economia.gob.mx/swb/work/models/siam/Resource/285/4/images/Tr&#195;%C2%ADptico%20de%20Solicitudes%20de%20Concesi&#195;&#179;n%20Minera%2008%20FEBRERO%202017.pdf"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portalags1.economia.gob.mx/arcgis/apps/webappviewer/index.html?id=1f22ba130b0e40d888bfc3b7fb5d3b1b"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iti.transparenciapresupuestaria.gob.mx/swb/eiti/mineria" TargetMode="External"/><Relationship Id="rId7" Type="http://schemas.openxmlformats.org/officeDocument/2006/relationships/vmlDrawing" Target="../drawings/vmlDrawing6.vml"/><Relationship Id="rId2" Type="http://schemas.openxmlformats.org/officeDocument/2006/relationships/hyperlink" Target="http://www.diputados.gob.mx/LeyesBiblio/ref/lftaip.htm" TargetMode="External"/><Relationship Id="rId1" Type="http://schemas.openxmlformats.org/officeDocument/2006/relationships/hyperlink" Target="http://www.diputados.gob.mx/LeyesBiblio/ref/lmin.htm" TargetMode="External"/><Relationship Id="rId6" Type="http://schemas.openxmlformats.org/officeDocument/2006/relationships/printerSettings" Target="../printerSettings/printerSettings6.bin"/><Relationship Id="rId5" Type="http://schemas.openxmlformats.org/officeDocument/2006/relationships/hyperlink" Target="https://www.plataformadetransparencia.org.mx/web/guest/inicioRuta%20de%20acceso:%20Informaci&#243;n%20-%20Federaci&#243;n%20-%20Secretaria%20de%20Econom&#237;a%20-%20Concursos,%20licencias,%20permisos,%20concesiones." TargetMode="External"/><Relationship Id="rId4" Type="http://schemas.openxmlformats.org/officeDocument/2006/relationships/hyperlink" Target="http://www.diputados.gob.mx/LeyesBiblio/pdf/LFTAIP_200521.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eiti.transparenciapresupuestaria.gob.mx/swb/eiti/home" TargetMode="External"/><Relationship Id="rId2" Type="http://schemas.openxmlformats.org/officeDocument/2006/relationships/hyperlink" Target="https://datos.gob.mx/blog/mexico-en-la-cumbre-anticorrupcion-2016-datos-abiertos-y-contrataciones-abiertas" TargetMode="External"/><Relationship Id="rId1" Type="http://schemas.openxmlformats.org/officeDocument/2006/relationships/hyperlink" Target="https://datos.gob.mx/busca/dataset/registro-de-empresas" TargetMode="External"/><Relationship Id="rId5" Type="http://schemas.openxmlformats.org/officeDocument/2006/relationships/vmlDrawing" Target="../drawings/vmlDrawing7.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pemex.com/ri/finanzas/Resultados%20anuales/Dictamen%20Consolidado%20dic%202019.pdf" TargetMode="External"/><Relationship Id="rId7" Type="http://schemas.openxmlformats.org/officeDocument/2006/relationships/vmlDrawing" Target="../drawings/vmlDrawing8.vml"/><Relationship Id="rId2" Type="http://schemas.openxmlformats.org/officeDocument/2006/relationships/hyperlink" Target="https://www.pemex.com/ri/finanzas/Resultados%20anuales/Dictamen%20Consolidado%20dic%202019.pdf" TargetMode="External"/><Relationship Id="rId1" Type="http://schemas.openxmlformats.org/officeDocument/2006/relationships/hyperlink" Target="https://www.pemex.com/acerca/marco_normativo/Paginas/estatutos-de-gobierno.aspx" TargetMode="External"/><Relationship Id="rId6" Type="http://schemas.openxmlformats.org/officeDocument/2006/relationships/printerSettings" Target="../printerSettings/printerSettings8.bin"/><Relationship Id="rId5" Type="http://schemas.openxmlformats.org/officeDocument/2006/relationships/hyperlink" Target="https://www.pemex.com/ri/finanzas/Resultados%20anuales/Dictamen%20Consolidado%20dic%202019.pdfEntidades%20Subsidiarias%20-%20p12Listado%20compa&#241;ias%20subsidiarias%20-%20p%2041Listado%20de%20inversiones%20en%20negocio%20conjuntos,%20asociadas%20y%20otras%20-%20p%2059Contratos%20producci&#243;n%20compartida%20/%20licencia%20-%20p%2070%20-73" TargetMode="External"/><Relationship Id="rId4" Type="http://schemas.openxmlformats.org/officeDocument/2006/relationships/hyperlink" Target="https://www.pemex.com/acerca/marco_normativo/Paginas/default.asp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hidrocarburos.gob.mx/estadisticas/Se%20encuentra%20toda%20la%20informaci&#243;n%20estad&#237;stica%20y%20las%20bases%20de%20datos%20relativas%20al%20sector%20de%20hidrocarburos" TargetMode="External"/><Relationship Id="rId2" Type="http://schemas.openxmlformats.org/officeDocument/2006/relationships/hyperlink" Target="https://hidrocarburos.gob.mx/estadisticas/Revisar%20pesta&#241;a%20de%20Asignaciones%20y%20Contratos,%20se%20encuentra%20el%20listado%20de%20empresas%20y%20consorcios" TargetMode="External"/><Relationship Id="rId1" Type="http://schemas.openxmlformats.org/officeDocument/2006/relationships/hyperlink" Target="https://hidrocarburos.gob.mx/estadisticas/Revisar%20pesta&#241;a%20de%20Actividad%20Petrolera" TargetMode="External"/><Relationship Id="rId6" Type="http://schemas.openxmlformats.org/officeDocument/2006/relationships/vmlDrawing" Target="../drawings/vmlDrawing9.vml"/><Relationship Id="rId5" Type="http://schemas.openxmlformats.org/officeDocument/2006/relationships/printerSettings" Target="../printerSettings/printerSettings9.bin"/><Relationship Id="rId4" Type="http://schemas.openxmlformats.org/officeDocument/2006/relationships/hyperlink" Target="https://www.gob.mx/se/acciones-y-programas/mineria-estadisticas-y-estudios-del-sector-6951?state=publish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7"/>
  <sheetViews>
    <sheetView showGridLines="0" zoomScale="81" zoomScaleNormal="81" zoomScalePageLayoutView="70" workbookViewId="0">
      <selection activeCell="J20" sqref="J20"/>
    </sheetView>
  </sheetViews>
  <sheetFormatPr baseColWidth="10" defaultColWidth="4" defaultRowHeight="24" customHeight="1"/>
  <cols>
    <col min="1" max="1" width="4" style="7"/>
    <col min="2" max="2" width="4" style="7" hidden="1" customWidth="1"/>
    <col min="3" max="3" width="76.5" style="7" customWidth="1"/>
    <col min="4" max="4" width="2.875" style="7" customWidth="1"/>
    <col min="5" max="5" width="56" style="7" customWidth="1"/>
    <col min="6" max="6" width="2.875" style="7" customWidth="1"/>
    <col min="7" max="7" width="50.5" style="7" customWidth="1"/>
    <col min="8" max="16384" width="4" style="7"/>
  </cols>
  <sheetData>
    <row r="1" spans="2:7" ht="15.75" customHeight="1">
      <c r="B1" s="227"/>
      <c r="C1" s="184"/>
      <c r="D1" s="227"/>
      <c r="E1" s="227"/>
      <c r="F1" s="227"/>
      <c r="G1" s="227"/>
    </row>
    <row r="2" spans="2:7" ht="15.75">
      <c r="B2" s="227"/>
      <c r="C2" s="228"/>
      <c r="D2" s="227"/>
      <c r="E2" s="228"/>
      <c r="F2" s="227"/>
      <c r="G2" s="227"/>
    </row>
    <row r="3" spans="2:7" ht="15.75">
      <c r="B3" s="228"/>
      <c r="C3" s="228"/>
      <c r="D3" s="227"/>
      <c r="E3" s="229"/>
      <c r="F3" s="227"/>
      <c r="G3" s="229"/>
    </row>
    <row r="4" spans="2:7" ht="15.75">
      <c r="B4" s="228"/>
      <c r="C4" s="228"/>
      <c r="D4" s="227"/>
      <c r="E4" s="229" t="s">
        <v>0</v>
      </c>
      <c r="F4" s="227"/>
      <c r="G4" s="230" t="s">
        <v>1</v>
      </c>
    </row>
    <row r="5" spans="2:7" ht="15.75">
      <c r="B5" s="228"/>
      <c r="C5" s="227"/>
      <c r="D5" s="227"/>
      <c r="E5" s="227"/>
      <c r="F5" s="227"/>
      <c r="G5" s="227"/>
    </row>
    <row r="6" spans="2:7" ht="3.75" customHeight="1">
      <c r="B6" s="228"/>
      <c r="C6" s="227"/>
      <c r="D6" s="227"/>
      <c r="E6" s="227"/>
      <c r="F6" s="227"/>
      <c r="G6" s="227"/>
    </row>
    <row r="7" spans="2:7" ht="3.75" customHeight="1">
      <c r="B7" s="228"/>
      <c r="C7" s="227"/>
      <c r="D7" s="227"/>
      <c r="E7" s="227"/>
      <c r="F7" s="227"/>
      <c r="G7" s="227"/>
    </row>
    <row r="8" spans="2:7" ht="15.75">
      <c r="B8" s="228"/>
      <c r="C8" s="227"/>
      <c r="D8" s="227"/>
      <c r="E8" s="227"/>
      <c r="F8" s="227"/>
      <c r="G8" s="227"/>
    </row>
    <row r="9" spans="2:7" ht="15.75">
      <c r="B9" s="228"/>
      <c r="C9" s="277"/>
      <c r="D9" s="278"/>
      <c r="E9" s="278"/>
      <c r="F9" s="279"/>
      <c r="G9" s="279"/>
    </row>
    <row r="10" spans="2:7">
      <c r="B10" s="228"/>
      <c r="C10" s="280" t="s">
        <v>2</v>
      </c>
      <c r="D10" s="281"/>
      <c r="E10" s="281"/>
      <c r="F10" s="279"/>
      <c r="G10" s="279"/>
    </row>
    <row r="11" spans="2:7" ht="15.75">
      <c r="B11" s="228"/>
      <c r="C11" s="282" t="s">
        <v>461</v>
      </c>
      <c r="D11" s="283"/>
      <c r="E11" s="283"/>
      <c r="F11" s="279"/>
      <c r="G11" s="279"/>
    </row>
    <row r="12" spans="2:7" ht="15.75">
      <c r="B12" s="228"/>
      <c r="C12" s="277"/>
      <c r="D12" s="278"/>
      <c r="E12" s="278"/>
      <c r="F12" s="279"/>
      <c r="G12" s="279"/>
    </row>
    <row r="13" spans="2:7" ht="15.75">
      <c r="B13" s="228"/>
      <c r="C13" s="284" t="s">
        <v>462</v>
      </c>
      <c r="D13" s="278"/>
      <c r="E13" s="278"/>
      <c r="F13" s="279"/>
      <c r="G13" s="279"/>
    </row>
    <row r="14" spans="2:7" ht="15.75">
      <c r="B14" s="228"/>
      <c r="C14" s="527"/>
      <c r="D14" s="527"/>
      <c r="E14" s="527"/>
      <c r="F14" s="279"/>
      <c r="G14" s="279"/>
    </row>
    <row r="15" spans="2:7" ht="15.75">
      <c r="B15" s="228"/>
      <c r="C15" s="285"/>
      <c r="D15" s="285"/>
      <c r="E15" s="285"/>
      <c r="F15" s="279"/>
      <c r="G15" s="279"/>
    </row>
    <row r="16" spans="2:7" ht="15.75">
      <c r="B16" s="228"/>
      <c r="C16" s="286" t="s">
        <v>3</v>
      </c>
      <c r="D16" s="287"/>
      <c r="E16" s="287"/>
      <c r="F16" s="279"/>
      <c r="G16" s="279"/>
    </row>
    <row r="17" spans="2:7" ht="15.75">
      <c r="B17" s="228"/>
      <c r="C17" s="288" t="s">
        <v>464</v>
      </c>
      <c r="D17" s="287"/>
      <c r="E17" s="287"/>
      <c r="F17" s="279"/>
      <c r="G17" s="279"/>
    </row>
    <row r="18" spans="2:7" ht="15.75">
      <c r="B18" s="228"/>
      <c r="C18" s="288" t="s">
        <v>458</v>
      </c>
      <c r="D18" s="287"/>
      <c r="E18" s="287"/>
      <c r="F18" s="279"/>
      <c r="G18" s="279"/>
    </row>
    <row r="19" spans="2:7" ht="32.1" customHeight="1">
      <c r="B19" s="228"/>
      <c r="C19" s="528" t="s">
        <v>463</v>
      </c>
      <c r="D19" s="528"/>
      <c r="E19" s="528"/>
      <c r="F19" s="279"/>
      <c r="G19" s="279"/>
    </row>
    <row r="20" spans="2:7" ht="32.25" customHeight="1">
      <c r="B20" s="228"/>
      <c r="C20" s="528" t="s">
        <v>459</v>
      </c>
      <c r="D20" s="528"/>
      <c r="E20" s="528"/>
      <c r="F20" s="279"/>
      <c r="G20" s="279"/>
    </row>
    <row r="21" spans="2:7" ht="15.75">
      <c r="B21" s="228"/>
      <c r="C21" s="287"/>
      <c r="D21" s="287"/>
      <c r="E21" s="287"/>
      <c r="F21" s="279"/>
      <c r="G21" s="279"/>
    </row>
    <row r="22" spans="2:7" ht="15.75">
      <c r="B22" s="228"/>
      <c r="C22" s="286" t="s">
        <v>465</v>
      </c>
      <c r="D22" s="288"/>
      <c r="E22" s="288"/>
      <c r="F22" s="279"/>
      <c r="G22" s="279"/>
    </row>
    <row r="23" spans="2:7" ht="15.75">
      <c r="B23" s="228"/>
      <c r="C23" s="289"/>
      <c r="D23" s="289"/>
      <c r="E23" s="289"/>
      <c r="F23" s="279"/>
      <c r="G23" s="279"/>
    </row>
    <row r="24" spans="2:7" ht="15.75">
      <c r="B24" s="228"/>
      <c r="C24" s="529" t="s">
        <v>466</v>
      </c>
      <c r="D24" s="529"/>
      <c r="E24" s="529"/>
      <c r="F24" s="529"/>
      <c r="G24" s="529"/>
    </row>
    <row r="25" spans="2:7" s="130" customFormat="1" ht="15.75">
      <c r="B25" s="232"/>
      <c r="C25" s="185"/>
      <c r="D25" s="185"/>
      <c r="E25" s="186"/>
      <c r="F25" s="232"/>
      <c r="G25" s="232"/>
    </row>
    <row r="26" spans="2:7" ht="31.5">
      <c r="B26" s="228"/>
      <c r="C26" s="129" t="s">
        <v>4</v>
      </c>
      <c r="D26" s="227"/>
      <c r="E26" s="187" t="s">
        <v>5</v>
      </c>
      <c r="F26" s="227"/>
      <c r="G26" s="132" t="s">
        <v>6</v>
      </c>
    </row>
    <row r="27" spans="2:7" s="130" customFormat="1" ht="15.75">
      <c r="B27" s="232"/>
      <c r="C27" s="188"/>
      <c r="D27" s="233"/>
      <c r="E27" s="188"/>
      <c r="F27" s="233"/>
      <c r="G27" s="188"/>
    </row>
    <row r="28" spans="2:7" ht="15.75">
      <c r="B28" s="228"/>
      <c r="C28" s="182" t="s">
        <v>467</v>
      </c>
      <c r="D28" s="183"/>
      <c r="E28" s="189"/>
      <c r="F28" s="231"/>
      <c r="G28" s="231"/>
    </row>
    <row r="29" spans="2:7" ht="15.75">
      <c r="B29" s="228"/>
      <c r="C29" s="219"/>
      <c r="D29" s="219"/>
      <c r="E29" s="190"/>
      <c r="F29" s="228"/>
      <c r="G29" s="228"/>
    </row>
    <row r="30" spans="2:7" ht="15.75">
      <c r="B30" s="227"/>
      <c r="C30" s="227"/>
      <c r="D30" s="227"/>
      <c r="E30" s="227"/>
      <c r="F30" s="227"/>
      <c r="G30" s="227"/>
    </row>
    <row r="31" spans="2:7" ht="15.75" customHeight="1">
      <c r="B31" s="228"/>
      <c r="C31" s="191" t="s">
        <v>7</v>
      </c>
      <c r="D31" s="192"/>
      <c r="E31" s="193" t="s">
        <v>8</v>
      </c>
      <c r="F31" s="194"/>
      <c r="G31" s="290" t="s">
        <v>460</v>
      </c>
    </row>
    <row r="32" spans="2:7" ht="43.5" customHeight="1">
      <c r="B32" s="228"/>
      <c r="C32" s="195" t="s">
        <v>9</v>
      </c>
      <c r="D32" s="192"/>
      <c r="E32" s="196" t="s">
        <v>10</v>
      </c>
      <c r="F32" s="197"/>
      <c r="G32" s="198" t="s">
        <v>470</v>
      </c>
    </row>
    <row r="33" spans="1:7" ht="45" customHeight="1">
      <c r="A33" s="227"/>
      <c r="B33" s="228"/>
      <c r="C33" s="195" t="s">
        <v>468</v>
      </c>
      <c r="D33" s="192"/>
      <c r="E33" s="199" t="s">
        <v>11</v>
      </c>
      <c r="F33" s="197"/>
      <c r="G33" s="198" t="s">
        <v>471</v>
      </c>
    </row>
    <row r="34" spans="1:7" ht="24" customHeight="1">
      <c r="A34" s="227"/>
      <c r="B34" s="228"/>
      <c r="C34" s="195" t="s">
        <v>12</v>
      </c>
      <c r="D34" s="192"/>
      <c r="E34" s="196" t="s">
        <v>13</v>
      </c>
      <c r="F34" s="197"/>
      <c r="G34" s="198"/>
    </row>
    <row r="35" spans="1:7" ht="48" customHeight="1">
      <c r="A35" s="227"/>
      <c r="B35" s="228"/>
      <c r="C35" s="200" t="s">
        <v>469</v>
      </c>
      <c r="D35" s="192"/>
      <c r="E35" s="201" t="s">
        <v>14</v>
      </c>
      <c r="F35" s="202"/>
      <c r="G35" s="203"/>
    </row>
    <row r="36" spans="1:7" ht="12" customHeight="1">
      <c r="A36" s="227"/>
      <c r="B36" s="228"/>
      <c r="C36" s="227"/>
      <c r="D36" s="227"/>
      <c r="E36" s="227"/>
      <c r="F36" s="227"/>
      <c r="G36" s="227"/>
    </row>
    <row r="37" spans="1:7" ht="15.75">
      <c r="A37" s="227"/>
      <c r="B37" s="227"/>
      <c r="C37" s="219"/>
      <c r="D37" s="219"/>
      <c r="E37" s="219"/>
      <c r="F37" s="219"/>
      <c r="G37" s="228"/>
    </row>
    <row r="38" spans="1:7" ht="15.75">
      <c r="A38" s="227"/>
      <c r="B38" s="227"/>
      <c r="C38" s="214" t="s">
        <v>15</v>
      </c>
      <c r="D38" s="204"/>
      <c r="E38" s="205"/>
      <c r="F38" s="204"/>
      <c r="G38" s="204"/>
    </row>
    <row r="39" spans="1:7" ht="15.75">
      <c r="A39" s="227"/>
      <c r="B39" s="227"/>
      <c r="C39" s="526" t="s">
        <v>16</v>
      </c>
      <c r="D39" s="526"/>
      <c r="E39" s="526"/>
      <c r="F39" s="526"/>
      <c r="G39" s="526"/>
    </row>
    <row r="40" spans="1:7" ht="15.75">
      <c r="A40" s="227"/>
      <c r="B40" s="218" t="s">
        <v>17</v>
      </c>
      <c r="C40" s="212" t="s">
        <v>18</v>
      </c>
      <c r="D40" s="218"/>
      <c r="E40" s="161"/>
      <c r="F40" s="218"/>
      <c r="G40" s="162"/>
    </row>
    <row r="41" spans="1:7" ht="15.75">
      <c r="A41" s="227"/>
      <c r="B41" s="227"/>
      <c r="C41" s="227"/>
      <c r="D41" s="227"/>
      <c r="E41" s="227"/>
      <c r="F41" s="227"/>
      <c r="G41" s="227"/>
    </row>
    <row r="42" spans="1:7" ht="15.75">
      <c r="A42" s="227"/>
      <c r="B42" s="227"/>
      <c r="C42" s="227"/>
      <c r="D42" s="227"/>
      <c r="E42" s="227"/>
      <c r="F42" s="227"/>
      <c r="G42" s="227"/>
    </row>
    <row r="43" spans="1:7" ht="15.75">
      <c r="A43" s="227"/>
      <c r="B43" s="227"/>
      <c r="C43" s="227"/>
      <c r="D43" s="227"/>
      <c r="E43" s="227"/>
      <c r="F43" s="227"/>
      <c r="G43" s="227"/>
    </row>
    <row r="44" spans="1:7" ht="15.75">
      <c r="A44" s="227"/>
      <c r="B44" s="227"/>
      <c r="C44" s="227"/>
      <c r="D44" s="227"/>
      <c r="E44" s="227"/>
      <c r="F44" s="227"/>
      <c r="G44" s="227"/>
    </row>
    <row r="45" spans="1:7" ht="15.75">
      <c r="A45" s="227"/>
      <c r="B45" s="227"/>
      <c r="C45" s="227"/>
      <c r="D45" s="227"/>
      <c r="E45" s="227"/>
      <c r="F45" s="227"/>
      <c r="G45" s="227"/>
    </row>
    <row r="46" spans="1:7" ht="15.75">
      <c r="A46" s="227"/>
      <c r="B46" s="227"/>
      <c r="C46" s="227"/>
      <c r="D46" s="227"/>
      <c r="E46" s="227"/>
      <c r="F46" s="227"/>
      <c r="G46" s="227"/>
    </row>
    <row r="47" spans="1:7" ht="24" customHeight="1">
      <c r="A47" s="227"/>
      <c r="B47" s="227"/>
      <c r="C47" s="227"/>
      <c r="D47" s="227"/>
      <c r="E47" s="227"/>
      <c r="F47" s="227"/>
      <c r="G47" s="227"/>
    </row>
  </sheetData>
  <mergeCells count="5">
    <mergeCell ref="C39:G39"/>
    <mergeCell ref="C14:E14"/>
    <mergeCell ref="C19:E19"/>
    <mergeCell ref="C20:E20"/>
    <mergeCell ref="C24:G24"/>
  </mergeCells>
  <pageMargins left="0.7" right="0.7" top="0.75" bottom="0.75" header="0.3" footer="0.3"/>
  <pageSetup paperSize="9" orientation="portrait" r:id="rId1"/>
  <headerFooter>
    <oddHeader>&amp;C&amp;"Calibri (Body),Regular"&amp;48&amp;K00-028&amp;G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J25"/>
  <sheetViews>
    <sheetView zoomScale="80" zoomScaleNormal="80" workbookViewId="0">
      <selection activeCell="J10" sqref="J10:J25"/>
    </sheetView>
  </sheetViews>
  <sheetFormatPr baseColWidth="10" defaultColWidth="10.5" defaultRowHeight="15.75"/>
  <cols>
    <col min="1" max="1" width="15.875" customWidth="1"/>
    <col min="2" max="2" width="29.875" customWidth="1"/>
    <col min="3" max="3" width="3" customWidth="1"/>
    <col min="4" max="4" width="38.5" customWidth="1"/>
    <col min="5" max="5" width="3" customWidth="1"/>
    <col min="6" max="6" width="43.875" customWidth="1"/>
    <col min="7" max="7" width="3" customWidth="1"/>
    <col min="8" max="8" width="29.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6" ht="26.25">
      <c r="A1" s="2" t="s">
        <v>184</v>
      </c>
    </row>
    <row r="3" spans="1:296" s="28" customFormat="1" ht="204.75">
      <c r="A3" s="29" t="s">
        <v>185</v>
      </c>
      <c r="B3" s="30" t="s">
        <v>186</v>
      </c>
      <c r="C3" s="31"/>
      <c r="D3" s="11" t="s">
        <v>840</v>
      </c>
      <c r="E3" s="31"/>
      <c r="F3" s="32"/>
      <c r="G3" s="31"/>
      <c r="H3" s="32"/>
      <c r="I3" s="31"/>
      <c r="J3" s="250"/>
      <c r="L3" s="251"/>
      <c r="N3" s="251"/>
      <c r="P3" s="251"/>
      <c r="R3" s="251"/>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row>
    <row r="4" spans="1:296" s="6" customFormat="1" ht="19.5">
      <c r="B4" s="4"/>
      <c r="C4" s="3"/>
      <c r="D4" s="4"/>
      <c r="E4" s="3"/>
      <c r="F4" s="4"/>
      <c r="G4" s="3"/>
      <c r="H4" s="4"/>
      <c r="I4" s="3"/>
      <c r="J4" s="5"/>
      <c r="L4" s="5"/>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row>
    <row r="5" spans="1:296" s="6" customFormat="1" ht="117">
      <c r="A5" s="3"/>
      <c r="B5" s="4" t="s">
        <v>79</v>
      </c>
      <c r="C5" s="3"/>
      <c r="D5" s="81" t="s">
        <v>80</v>
      </c>
      <c r="E5" s="41"/>
      <c r="F5" s="81" t="s">
        <v>81</v>
      </c>
      <c r="G5" s="41"/>
      <c r="H5" s="81" t="s">
        <v>82</v>
      </c>
      <c r="I5" s="48"/>
      <c r="J5" s="42" t="s">
        <v>83</v>
      </c>
      <c r="K5" s="25"/>
      <c r="L5" s="26" t="s">
        <v>84</v>
      </c>
      <c r="M5" s="25"/>
      <c r="N5" s="26" t="s">
        <v>85</v>
      </c>
      <c r="O5" s="25"/>
      <c r="P5" s="26" t="s">
        <v>86</v>
      </c>
      <c r="Q5" s="25"/>
      <c r="R5" s="26" t="s">
        <v>87</v>
      </c>
      <c r="S5" s="25"/>
    </row>
    <row r="6" spans="1:296" s="6" customFormat="1" ht="19.5">
      <c r="B6" s="4"/>
      <c r="C6" s="3"/>
      <c r="D6" s="4"/>
      <c r="E6" s="3"/>
      <c r="F6" s="4"/>
      <c r="G6" s="3"/>
      <c r="H6" s="4"/>
      <c r="I6" s="3"/>
      <c r="J6" s="5"/>
      <c r="L6" s="5"/>
      <c r="N6" s="5"/>
      <c r="P6" s="5"/>
      <c r="R6" s="5"/>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row>
    <row r="7" spans="1:296" s="28" customFormat="1" ht="47.25">
      <c r="A7" s="38" t="s">
        <v>101</v>
      </c>
      <c r="B7" s="211" t="s">
        <v>187</v>
      </c>
      <c r="C7" s="27"/>
      <c r="D7" s="8" t="s">
        <v>629</v>
      </c>
      <c r="E7" s="27"/>
      <c r="F7" s="39"/>
      <c r="G7" s="27"/>
      <c r="H7" s="39"/>
      <c r="I7" s="27"/>
      <c r="J7" s="259"/>
    </row>
    <row r="8" spans="1:296" s="6" customFormat="1" ht="19.5">
      <c r="B8" s="4"/>
      <c r="C8" s="3"/>
      <c r="D8" s="4"/>
      <c r="E8" s="3"/>
      <c r="F8" s="4"/>
      <c r="G8" s="3"/>
      <c r="H8" s="4"/>
      <c r="I8" s="3"/>
      <c r="J8" s="5"/>
      <c r="L8" s="5"/>
      <c r="N8" s="5"/>
      <c r="P8" s="5"/>
      <c r="R8" s="5"/>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row>
    <row r="9" spans="1:296" s="7" customFormat="1" ht="53.25" customHeight="1">
      <c r="A9" s="252"/>
      <c r="B9" s="23" t="s">
        <v>188</v>
      </c>
      <c r="C9" s="253"/>
      <c r="D9" s="260"/>
      <c r="E9" s="253"/>
      <c r="F9" s="260"/>
      <c r="G9" s="254"/>
      <c r="H9" s="260"/>
      <c r="I9" s="254"/>
      <c r="J9" s="261"/>
      <c r="K9" s="255"/>
      <c r="L9" s="261"/>
      <c r="M9" s="255"/>
      <c r="N9" s="261"/>
      <c r="O9" s="255"/>
      <c r="P9" s="261"/>
      <c r="Q9" s="255"/>
      <c r="R9" s="261"/>
      <c r="S9" s="255"/>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27"/>
      <c r="DK9" s="227"/>
      <c r="DL9" s="227"/>
      <c r="DM9" s="227"/>
      <c r="DN9" s="227"/>
      <c r="DO9" s="227"/>
      <c r="DP9" s="227"/>
      <c r="DQ9" s="227"/>
      <c r="DR9" s="227"/>
      <c r="DS9" s="227"/>
      <c r="DT9" s="227"/>
      <c r="DU9" s="227"/>
      <c r="DV9" s="227"/>
      <c r="DW9" s="227"/>
      <c r="DX9" s="227"/>
      <c r="DY9" s="227"/>
      <c r="DZ9" s="227"/>
      <c r="EA9" s="227"/>
      <c r="EB9" s="227"/>
      <c r="EC9" s="227"/>
      <c r="ED9" s="227"/>
      <c r="EE9" s="227"/>
      <c r="EF9" s="227"/>
      <c r="EG9" s="227"/>
      <c r="EH9" s="227"/>
      <c r="EI9" s="227"/>
      <c r="EJ9" s="227"/>
      <c r="EK9" s="227"/>
      <c r="EL9" s="227"/>
      <c r="EM9" s="227"/>
      <c r="EN9" s="227"/>
      <c r="EO9" s="227"/>
      <c r="EP9" s="227"/>
      <c r="EQ9" s="227"/>
      <c r="ER9" s="227"/>
      <c r="ES9" s="227"/>
      <c r="ET9" s="227"/>
      <c r="EU9" s="227"/>
      <c r="EV9" s="227"/>
      <c r="EW9" s="227"/>
      <c r="EX9" s="227"/>
      <c r="EY9" s="227"/>
      <c r="EZ9" s="227"/>
      <c r="FA9" s="227"/>
      <c r="FB9" s="227"/>
      <c r="FC9" s="227"/>
      <c r="FD9" s="227"/>
      <c r="FE9" s="227"/>
      <c r="FF9" s="227"/>
      <c r="FG9" s="227"/>
      <c r="FH9" s="227"/>
      <c r="FI9" s="227"/>
      <c r="FJ9" s="227"/>
      <c r="FK9" s="227"/>
      <c r="FL9" s="227"/>
      <c r="FM9" s="227"/>
      <c r="FN9" s="227"/>
      <c r="FO9" s="227"/>
      <c r="FP9" s="227"/>
      <c r="FQ9" s="227"/>
      <c r="FR9" s="227"/>
      <c r="FS9" s="227"/>
      <c r="FT9" s="227"/>
      <c r="FU9" s="227"/>
      <c r="FV9" s="227"/>
      <c r="FW9" s="227"/>
      <c r="FX9" s="227"/>
      <c r="FY9" s="227"/>
      <c r="FZ9" s="227"/>
      <c r="GA9" s="227"/>
      <c r="GB9" s="227"/>
      <c r="GC9" s="227"/>
      <c r="GD9" s="227"/>
      <c r="GE9" s="227"/>
      <c r="GF9" s="227"/>
      <c r="GG9" s="227"/>
      <c r="GH9" s="227"/>
      <c r="GI9" s="227"/>
      <c r="GJ9" s="227"/>
      <c r="GK9" s="227"/>
      <c r="GL9" s="227"/>
      <c r="GM9" s="227"/>
      <c r="GN9" s="227"/>
      <c r="GO9" s="227"/>
      <c r="GP9" s="227"/>
      <c r="GQ9" s="227"/>
      <c r="GR9" s="227"/>
      <c r="GS9" s="227"/>
      <c r="GT9" s="227"/>
      <c r="GU9" s="227"/>
      <c r="GV9" s="227"/>
      <c r="GW9" s="227"/>
      <c r="GX9" s="227"/>
      <c r="GY9" s="227"/>
      <c r="GZ9" s="227"/>
      <c r="HA9" s="227"/>
      <c r="HB9" s="227"/>
      <c r="HC9" s="227"/>
      <c r="HD9" s="227"/>
      <c r="HE9" s="227"/>
      <c r="HF9" s="227"/>
      <c r="HG9" s="227"/>
      <c r="HH9" s="227"/>
      <c r="HI9" s="227"/>
      <c r="HJ9" s="227"/>
      <c r="HK9" s="227"/>
      <c r="HL9" s="227"/>
      <c r="HM9" s="227"/>
      <c r="HN9" s="227"/>
      <c r="HO9" s="227"/>
      <c r="HP9" s="227"/>
      <c r="HQ9" s="227"/>
      <c r="HR9" s="227"/>
      <c r="HS9" s="227"/>
      <c r="HT9" s="227"/>
      <c r="HU9" s="227"/>
      <c r="HV9" s="227"/>
      <c r="HW9" s="227"/>
      <c r="HX9" s="227"/>
      <c r="HY9" s="227"/>
      <c r="HZ9" s="227"/>
      <c r="IA9" s="227"/>
      <c r="IB9" s="227"/>
      <c r="IC9" s="227"/>
      <c r="ID9" s="227"/>
      <c r="IE9" s="227"/>
      <c r="IF9" s="227"/>
      <c r="IG9" s="227"/>
      <c r="IH9" s="227"/>
      <c r="II9" s="227"/>
      <c r="IJ9" s="227"/>
      <c r="IK9" s="227"/>
      <c r="IL9" s="227"/>
      <c r="IM9" s="227"/>
      <c r="IN9" s="227"/>
      <c r="IO9" s="227"/>
      <c r="IP9" s="227"/>
      <c r="IQ9" s="227"/>
      <c r="IR9" s="227"/>
      <c r="IS9" s="227"/>
      <c r="IT9" s="227"/>
      <c r="IU9" s="227"/>
      <c r="IV9" s="227"/>
      <c r="IW9" s="227"/>
      <c r="IX9" s="227"/>
      <c r="IY9" s="227"/>
      <c r="IZ9" s="227"/>
      <c r="JA9" s="227"/>
      <c r="JB9" s="227"/>
      <c r="JC9" s="227"/>
      <c r="JD9" s="227"/>
      <c r="JE9" s="227"/>
      <c r="JF9" s="227"/>
      <c r="JG9" s="227"/>
      <c r="JH9" s="227"/>
      <c r="JI9" s="227"/>
      <c r="JJ9" s="227"/>
      <c r="JK9" s="227"/>
      <c r="JL9" s="227"/>
      <c r="JM9" s="227"/>
      <c r="JN9" s="227"/>
      <c r="JO9" s="227"/>
      <c r="JP9" s="227"/>
      <c r="JQ9" s="227"/>
      <c r="JR9" s="227"/>
      <c r="JS9" s="227"/>
      <c r="JT9" s="227"/>
      <c r="JU9" s="227"/>
      <c r="JV9" s="227"/>
      <c r="JW9" s="227"/>
      <c r="JX9" s="227"/>
      <c r="JY9" s="227"/>
      <c r="JZ9" s="227"/>
      <c r="KA9" s="227"/>
      <c r="KB9" s="227"/>
      <c r="KC9" s="227"/>
      <c r="KD9" s="227"/>
      <c r="KE9" s="227"/>
      <c r="KF9" s="227"/>
      <c r="KG9" s="227"/>
      <c r="KH9" s="227"/>
      <c r="KI9" s="227"/>
      <c r="KJ9" s="227"/>
    </row>
    <row r="10" spans="1:296" s="7" customFormat="1" ht="53.25" customHeight="1">
      <c r="A10" s="245"/>
      <c r="B10" s="20" t="s">
        <v>189</v>
      </c>
      <c r="C10" s="240"/>
      <c r="D10" s="11" t="s">
        <v>538</v>
      </c>
      <c r="E10" s="240"/>
      <c r="F10" s="308"/>
      <c r="G10" s="256"/>
      <c r="H10" s="90"/>
      <c r="I10" s="256"/>
      <c r="J10" s="619" t="s">
        <v>788</v>
      </c>
      <c r="K10" s="6"/>
      <c r="L10" s="251"/>
      <c r="M10" s="6"/>
      <c r="N10" s="251"/>
      <c r="O10" s="6"/>
      <c r="P10" s="251"/>
      <c r="Q10" s="6"/>
      <c r="R10" s="251"/>
      <c r="S10" s="6"/>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c r="EC10" s="227"/>
      <c r="ED10" s="227"/>
      <c r="EE10" s="227"/>
      <c r="EF10" s="227"/>
      <c r="EG10" s="227"/>
      <c r="EH10" s="227"/>
      <c r="EI10" s="227"/>
      <c r="EJ10" s="227"/>
      <c r="EK10" s="227"/>
      <c r="EL10" s="227"/>
      <c r="EM10" s="227"/>
      <c r="EN10" s="227"/>
      <c r="EO10" s="227"/>
      <c r="EP10" s="227"/>
      <c r="EQ10" s="227"/>
      <c r="ER10" s="227"/>
      <c r="ES10" s="227"/>
      <c r="ET10" s="227"/>
      <c r="EU10" s="227"/>
      <c r="EV10" s="227"/>
      <c r="EW10" s="227"/>
      <c r="EX10" s="227"/>
      <c r="EY10" s="227"/>
      <c r="EZ10" s="227"/>
      <c r="FA10" s="227"/>
      <c r="FB10" s="227"/>
      <c r="FC10" s="227"/>
      <c r="FD10" s="227"/>
      <c r="FE10" s="227"/>
      <c r="FF10" s="227"/>
      <c r="FG10" s="227"/>
      <c r="FH10" s="227"/>
      <c r="FI10" s="227"/>
      <c r="FJ10" s="227"/>
      <c r="FK10" s="227"/>
      <c r="FL10" s="227"/>
      <c r="FM10" s="227"/>
      <c r="FN10" s="227"/>
      <c r="FO10" s="227"/>
      <c r="FP10" s="227"/>
      <c r="FQ10" s="227"/>
      <c r="FR10" s="227"/>
      <c r="FS10" s="227"/>
      <c r="FT10" s="227"/>
      <c r="FU10" s="227"/>
      <c r="FV10" s="227"/>
      <c r="FW10" s="227"/>
      <c r="FX10" s="227"/>
      <c r="FY10" s="227"/>
      <c r="FZ10" s="227"/>
      <c r="GA10" s="227"/>
      <c r="GB10" s="227"/>
      <c r="GC10" s="227"/>
      <c r="GD10" s="227"/>
      <c r="GE10" s="227"/>
      <c r="GF10" s="227"/>
      <c r="GG10" s="227"/>
      <c r="GH10" s="227"/>
      <c r="GI10" s="227"/>
      <c r="GJ10" s="227"/>
      <c r="GK10" s="227"/>
      <c r="GL10" s="227"/>
      <c r="GM10" s="227"/>
      <c r="GN10" s="227"/>
      <c r="GO10" s="227"/>
      <c r="GP10" s="227"/>
      <c r="GQ10" s="227"/>
      <c r="GR10" s="227"/>
      <c r="GS10" s="227"/>
      <c r="GT10" s="227"/>
      <c r="GU10" s="227"/>
      <c r="GV10" s="227"/>
      <c r="GW10" s="227"/>
      <c r="GX10" s="227"/>
      <c r="GY10" s="227"/>
      <c r="GZ10" s="227"/>
      <c r="HA10" s="227"/>
      <c r="HB10" s="227"/>
      <c r="HC10" s="227"/>
      <c r="HD10" s="227"/>
      <c r="HE10" s="227"/>
      <c r="HF10" s="227"/>
      <c r="HG10" s="227"/>
      <c r="HH10" s="227"/>
      <c r="HI10" s="227"/>
      <c r="HJ10" s="227"/>
      <c r="HK10" s="227"/>
      <c r="HL10" s="227"/>
      <c r="HM10" s="227"/>
      <c r="HN10" s="227"/>
      <c r="HO10" s="227"/>
      <c r="HP10" s="227"/>
      <c r="HQ10" s="227"/>
      <c r="HR10" s="227"/>
      <c r="HS10" s="227"/>
      <c r="HT10" s="227"/>
      <c r="HU10" s="227"/>
      <c r="HV10" s="227"/>
      <c r="HW10" s="227"/>
      <c r="HX10" s="227"/>
      <c r="HY10" s="227"/>
      <c r="HZ10" s="227"/>
      <c r="IA10" s="227"/>
      <c r="IB10" s="227"/>
      <c r="IC10" s="227"/>
      <c r="ID10" s="227"/>
      <c r="IE10" s="227"/>
      <c r="IF10" s="227"/>
      <c r="IG10" s="227"/>
      <c r="IH10" s="227"/>
      <c r="II10" s="227"/>
      <c r="IJ10" s="227"/>
      <c r="IK10" s="227"/>
      <c r="IL10" s="227"/>
      <c r="IM10" s="227"/>
      <c r="IN10" s="227"/>
      <c r="IO10" s="227"/>
      <c r="IP10" s="227"/>
      <c r="IQ10" s="227"/>
      <c r="IR10" s="227"/>
      <c r="IS10" s="227"/>
      <c r="IT10" s="227"/>
      <c r="IU10" s="227"/>
      <c r="IV10" s="227"/>
      <c r="IW10" s="227"/>
      <c r="IX10" s="227"/>
      <c r="IY10" s="227"/>
      <c r="IZ10" s="227"/>
      <c r="JA10" s="227"/>
      <c r="JB10" s="227"/>
      <c r="JC10" s="227"/>
      <c r="JD10" s="227"/>
      <c r="JE10" s="227"/>
      <c r="JF10" s="227"/>
      <c r="JG10" s="227"/>
      <c r="JH10" s="227"/>
      <c r="JI10" s="227"/>
      <c r="JJ10" s="227"/>
      <c r="JK10" s="227"/>
      <c r="JL10" s="227"/>
      <c r="JM10" s="227"/>
      <c r="JN10" s="227"/>
      <c r="JO10" s="227"/>
      <c r="JP10" s="227"/>
      <c r="JQ10" s="227"/>
      <c r="JR10" s="227"/>
      <c r="JS10" s="227"/>
      <c r="JT10" s="227"/>
      <c r="JU10" s="227"/>
      <c r="JV10" s="227"/>
      <c r="JW10" s="227"/>
      <c r="JX10" s="227"/>
      <c r="JY10" s="227"/>
      <c r="JZ10" s="227"/>
      <c r="KA10" s="227"/>
      <c r="KB10" s="227"/>
      <c r="KC10" s="227"/>
      <c r="KD10" s="227"/>
      <c r="KE10" s="227"/>
      <c r="KF10" s="227"/>
      <c r="KG10" s="227"/>
      <c r="KH10" s="227"/>
      <c r="KI10" s="227"/>
      <c r="KJ10" s="227"/>
    </row>
    <row r="11" spans="1:296" s="7" customFormat="1" ht="53.25" customHeight="1">
      <c r="A11" s="245"/>
      <c r="B11" s="20" t="s">
        <v>190</v>
      </c>
      <c r="C11" s="240"/>
      <c r="D11" s="11" t="s">
        <v>538</v>
      </c>
      <c r="E11" s="240"/>
      <c r="F11" s="90"/>
      <c r="G11" s="256"/>
      <c r="H11" s="90"/>
      <c r="I11" s="256"/>
      <c r="J11" s="620"/>
      <c r="K11" s="28"/>
      <c r="L11" s="251"/>
      <c r="M11" s="28"/>
      <c r="N11" s="251"/>
      <c r="O11" s="28"/>
      <c r="P11" s="251"/>
      <c r="Q11" s="28"/>
      <c r="R11" s="251"/>
      <c r="S11" s="28"/>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27"/>
      <c r="FA11" s="227"/>
      <c r="FB11" s="227"/>
      <c r="FC11" s="227"/>
      <c r="FD11" s="227"/>
      <c r="FE11" s="227"/>
      <c r="FF11" s="227"/>
      <c r="FG11" s="227"/>
      <c r="FH11" s="227"/>
      <c r="FI11" s="227"/>
      <c r="FJ11" s="227"/>
      <c r="FK11" s="227"/>
      <c r="FL11" s="227"/>
      <c r="FM11" s="227"/>
      <c r="FN11" s="227"/>
      <c r="FO11" s="227"/>
      <c r="FP11" s="227"/>
      <c r="FQ11" s="227"/>
      <c r="FR11" s="227"/>
      <c r="FS11" s="227"/>
      <c r="FT11" s="227"/>
      <c r="FU11" s="227"/>
      <c r="FV11" s="227"/>
      <c r="FW11" s="227"/>
      <c r="FX11" s="227"/>
      <c r="FY11" s="227"/>
      <c r="FZ11" s="227"/>
      <c r="GA11" s="227"/>
      <c r="GB11" s="227"/>
      <c r="GC11" s="227"/>
      <c r="GD11" s="227"/>
      <c r="GE11" s="227"/>
      <c r="GF11" s="227"/>
      <c r="GG11" s="227"/>
      <c r="GH11" s="227"/>
      <c r="GI11" s="227"/>
      <c r="GJ11" s="227"/>
      <c r="GK11" s="227"/>
      <c r="GL11" s="227"/>
      <c r="GM11" s="227"/>
      <c r="GN11" s="227"/>
      <c r="GO11" s="227"/>
      <c r="GP11" s="227"/>
      <c r="GQ11" s="227"/>
      <c r="GR11" s="227"/>
      <c r="GS11" s="227"/>
      <c r="GT11" s="227"/>
      <c r="GU11" s="227"/>
      <c r="GV11" s="227"/>
      <c r="GW11" s="227"/>
      <c r="GX11" s="227"/>
      <c r="GY11" s="227"/>
      <c r="GZ11" s="227"/>
      <c r="HA11" s="227"/>
      <c r="HB11" s="227"/>
      <c r="HC11" s="227"/>
      <c r="HD11" s="227"/>
      <c r="HE11" s="227"/>
      <c r="HF11" s="227"/>
      <c r="HG11" s="227"/>
      <c r="HH11" s="227"/>
      <c r="HI11" s="227"/>
      <c r="HJ11" s="227"/>
      <c r="HK11" s="227"/>
      <c r="HL11" s="227"/>
      <c r="HM11" s="227"/>
      <c r="HN11" s="227"/>
      <c r="HO11" s="227"/>
      <c r="HP11" s="227"/>
      <c r="HQ11" s="227"/>
      <c r="HR11" s="227"/>
      <c r="HS11" s="227"/>
      <c r="HT11" s="227"/>
      <c r="HU11" s="227"/>
      <c r="HV11" s="227"/>
      <c r="HW11" s="227"/>
      <c r="HX11" s="227"/>
      <c r="HY11" s="227"/>
      <c r="HZ11" s="227"/>
      <c r="IA11" s="227"/>
      <c r="IB11" s="227"/>
      <c r="IC11" s="227"/>
      <c r="ID11" s="227"/>
      <c r="IE11" s="227"/>
      <c r="IF11" s="227"/>
      <c r="IG11" s="227"/>
      <c r="IH11" s="227"/>
      <c r="II11" s="227"/>
      <c r="IJ11" s="227"/>
      <c r="IK11" s="227"/>
      <c r="IL11" s="227"/>
      <c r="IM11" s="227"/>
      <c r="IN11" s="227"/>
      <c r="IO11" s="227"/>
      <c r="IP11" s="227"/>
      <c r="IQ11" s="227"/>
      <c r="IR11" s="227"/>
      <c r="IS11" s="227"/>
      <c r="IT11" s="227"/>
      <c r="IU11" s="227"/>
      <c r="IV11" s="227"/>
      <c r="IW11" s="227"/>
      <c r="IX11" s="227"/>
      <c r="IY11" s="227"/>
      <c r="IZ11" s="227"/>
      <c r="JA11" s="227"/>
      <c r="JB11" s="227"/>
      <c r="JC11" s="227"/>
      <c r="JD11" s="227"/>
      <c r="JE11" s="227"/>
      <c r="JF11" s="227"/>
      <c r="JG11" s="227"/>
      <c r="JH11" s="227"/>
      <c r="JI11" s="227"/>
      <c r="JJ11" s="227"/>
      <c r="JK11" s="227"/>
      <c r="JL11" s="227"/>
      <c r="JM11" s="227"/>
      <c r="JN11" s="227"/>
      <c r="JO11" s="227"/>
      <c r="JP11" s="227"/>
      <c r="JQ11" s="227"/>
      <c r="JR11" s="227"/>
      <c r="JS11" s="227"/>
      <c r="JT11" s="227"/>
      <c r="JU11" s="227"/>
      <c r="JV11" s="227"/>
      <c r="JW11" s="227"/>
      <c r="JX11" s="227"/>
      <c r="JY11" s="227"/>
      <c r="JZ11" s="227"/>
      <c r="KA11" s="227"/>
      <c r="KB11" s="227"/>
      <c r="KC11" s="227"/>
      <c r="KD11" s="227"/>
      <c r="KE11" s="227"/>
      <c r="KF11" s="227"/>
      <c r="KG11" s="227"/>
      <c r="KH11" s="227"/>
      <c r="KI11" s="227"/>
      <c r="KJ11" s="227"/>
    </row>
    <row r="12" spans="1:296" s="7" customFormat="1" ht="53.25" customHeight="1">
      <c r="A12" s="245"/>
      <c r="B12" s="21" t="s">
        <v>191</v>
      </c>
      <c r="C12" s="240"/>
      <c r="D12" s="11" t="s">
        <v>619</v>
      </c>
      <c r="E12" s="240"/>
      <c r="F12" s="605" t="s">
        <v>537</v>
      </c>
      <c r="G12"/>
      <c r="H12" s="562" t="s">
        <v>718</v>
      </c>
      <c r="I12"/>
      <c r="J12" s="620"/>
      <c r="K12" s="6"/>
      <c r="L12" s="251"/>
      <c r="M12" s="6"/>
      <c r="N12" s="251"/>
      <c r="O12" s="6"/>
      <c r="P12" s="251"/>
      <c r="Q12" s="6"/>
      <c r="R12" s="251"/>
      <c r="S12" s="6"/>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27"/>
      <c r="FA12" s="227"/>
      <c r="FB12" s="227"/>
      <c r="FC12" s="227"/>
      <c r="FD12" s="227"/>
      <c r="FE12" s="227"/>
      <c r="FF12" s="227"/>
      <c r="FG12" s="227"/>
      <c r="FH12" s="227"/>
      <c r="FI12" s="227"/>
      <c r="FJ12" s="227"/>
      <c r="FK12" s="227"/>
      <c r="FL12" s="227"/>
      <c r="FM12" s="227"/>
      <c r="FN12" s="227"/>
      <c r="FO12" s="227"/>
      <c r="FP12" s="227"/>
      <c r="FQ12" s="227"/>
      <c r="FR12" s="227"/>
      <c r="FS12" s="227"/>
      <c r="FT12" s="227"/>
      <c r="FU12" s="227"/>
      <c r="FV12" s="227"/>
      <c r="FW12" s="227"/>
      <c r="FX12" s="227"/>
      <c r="FY12" s="227"/>
      <c r="FZ12" s="227"/>
      <c r="GA12" s="227"/>
      <c r="GB12" s="227"/>
      <c r="GC12" s="227"/>
      <c r="GD12" s="227"/>
      <c r="GE12" s="227"/>
      <c r="GF12" s="227"/>
      <c r="GG12" s="227"/>
      <c r="GH12" s="227"/>
      <c r="GI12" s="227"/>
      <c r="GJ12" s="227"/>
      <c r="GK12" s="227"/>
      <c r="GL12" s="227"/>
      <c r="GM12" s="227"/>
      <c r="GN12" s="227"/>
      <c r="GO12" s="227"/>
      <c r="GP12" s="227"/>
      <c r="GQ12" s="227"/>
      <c r="GR12" s="227"/>
      <c r="GS12" s="227"/>
      <c r="GT12" s="227"/>
      <c r="GU12" s="227"/>
      <c r="GV12" s="227"/>
      <c r="GW12" s="227"/>
      <c r="GX12" s="227"/>
      <c r="GY12" s="227"/>
      <c r="GZ12" s="227"/>
      <c r="HA12" s="227"/>
      <c r="HB12" s="227"/>
      <c r="HC12" s="227"/>
      <c r="HD12" s="227"/>
      <c r="HE12" s="227"/>
      <c r="HF12" s="227"/>
      <c r="HG12" s="227"/>
      <c r="HH12" s="227"/>
      <c r="HI12" s="227"/>
      <c r="HJ12" s="227"/>
      <c r="HK12" s="227"/>
      <c r="HL12" s="227"/>
      <c r="HM12" s="227"/>
      <c r="HN12" s="227"/>
      <c r="HO12" s="227"/>
      <c r="HP12" s="227"/>
      <c r="HQ12" s="227"/>
      <c r="HR12" s="227"/>
      <c r="HS12" s="227"/>
      <c r="HT12" s="227"/>
      <c r="HU12" s="227"/>
      <c r="HV12" s="227"/>
      <c r="HW12" s="227"/>
      <c r="HX12" s="227"/>
      <c r="HY12" s="227"/>
      <c r="HZ12" s="227"/>
      <c r="IA12" s="227"/>
      <c r="IB12" s="227"/>
      <c r="IC12" s="227"/>
      <c r="ID12" s="227"/>
      <c r="IE12" s="227"/>
      <c r="IF12" s="227"/>
      <c r="IG12" s="227"/>
      <c r="IH12" s="227"/>
      <c r="II12" s="227"/>
      <c r="IJ12" s="227"/>
      <c r="IK12" s="227"/>
      <c r="IL12" s="227"/>
      <c r="IM12" s="227"/>
      <c r="IN12" s="227"/>
      <c r="IO12" s="227"/>
      <c r="IP12" s="227"/>
      <c r="IQ12" s="227"/>
      <c r="IR12" s="227"/>
      <c r="IS12" s="227"/>
      <c r="IT12" s="227"/>
      <c r="IU12" s="227"/>
      <c r="IV12" s="227"/>
      <c r="IW12" s="227"/>
      <c r="IX12" s="227"/>
      <c r="IY12" s="227"/>
      <c r="IZ12" s="227"/>
      <c r="JA12" s="227"/>
      <c r="JB12" s="227"/>
      <c r="JC12" s="227"/>
      <c r="JD12" s="227"/>
      <c r="JE12" s="227"/>
      <c r="JF12" s="227"/>
      <c r="JG12" s="227"/>
      <c r="JH12" s="227"/>
      <c r="JI12" s="227"/>
      <c r="JJ12" s="227"/>
      <c r="JK12" s="227"/>
      <c r="JL12" s="227"/>
      <c r="JM12" s="227"/>
      <c r="JN12" s="227"/>
      <c r="JO12" s="227"/>
      <c r="JP12" s="227"/>
      <c r="JQ12" s="227"/>
      <c r="JR12" s="227"/>
      <c r="JS12" s="227"/>
      <c r="JT12" s="227"/>
      <c r="JU12" s="227"/>
      <c r="JV12" s="227"/>
      <c r="JW12" s="227"/>
      <c r="JX12" s="227"/>
      <c r="JY12" s="227"/>
      <c r="JZ12" s="227"/>
      <c r="KA12" s="227"/>
      <c r="KB12" s="227"/>
      <c r="KC12" s="227"/>
      <c r="KD12" s="227"/>
      <c r="KE12" s="227"/>
      <c r="KF12" s="227"/>
      <c r="KG12" s="227"/>
      <c r="KH12" s="227"/>
      <c r="KI12" s="227"/>
      <c r="KJ12" s="227"/>
    </row>
    <row r="13" spans="1:296" s="7" customFormat="1" ht="53.25" customHeight="1">
      <c r="A13" s="245"/>
      <c r="B13" s="22" t="str">
        <f>LEFT(B12,SEARCH(",",B12))&amp;" valor"</f>
        <v>Petróleo crudo (2709), valor</v>
      </c>
      <c r="C13" s="240"/>
      <c r="D13" s="445">
        <f>1678833*56.05</f>
        <v>94098589.649999991</v>
      </c>
      <c r="E13" s="240"/>
      <c r="F13" s="603"/>
      <c r="G13"/>
      <c r="H13" s="563"/>
      <c r="I13"/>
      <c r="J13" s="620"/>
      <c r="K13" s="255"/>
      <c r="L13" s="251"/>
      <c r="M13" s="255"/>
      <c r="N13" s="251"/>
      <c r="O13" s="255"/>
      <c r="P13" s="251"/>
      <c r="Q13" s="255"/>
      <c r="R13" s="251"/>
      <c r="S13" s="255"/>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c r="EJ13" s="227"/>
      <c r="EK13" s="227"/>
      <c r="EL13" s="227"/>
      <c r="EM13" s="227"/>
      <c r="EN13" s="227"/>
      <c r="EO13" s="227"/>
      <c r="EP13" s="227"/>
      <c r="EQ13" s="227"/>
      <c r="ER13" s="227"/>
      <c r="ES13" s="227"/>
      <c r="ET13" s="227"/>
      <c r="EU13" s="227"/>
      <c r="EV13" s="227"/>
      <c r="EW13" s="227"/>
      <c r="EX13" s="227"/>
      <c r="EY13" s="227"/>
      <c r="EZ13" s="227"/>
      <c r="FA13" s="227"/>
      <c r="FB13" s="227"/>
      <c r="FC13" s="227"/>
      <c r="FD13" s="227"/>
      <c r="FE13" s="227"/>
      <c r="FF13" s="227"/>
      <c r="FG13" s="227"/>
      <c r="FH13" s="227"/>
      <c r="FI13" s="227"/>
      <c r="FJ13" s="227"/>
      <c r="FK13" s="227"/>
      <c r="FL13" s="227"/>
      <c r="FM13" s="227"/>
      <c r="FN13" s="227"/>
      <c r="FO13" s="227"/>
      <c r="FP13" s="227"/>
      <c r="FQ13" s="227"/>
      <c r="FR13" s="227"/>
      <c r="FS13" s="227"/>
      <c r="FT13" s="227"/>
      <c r="FU13" s="227"/>
      <c r="FV13" s="227"/>
      <c r="FW13" s="227"/>
      <c r="FX13" s="227"/>
      <c r="FY13" s="227"/>
      <c r="FZ13" s="227"/>
      <c r="GA13" s="227"/>
      <c r="GB13" s="227"/>
      <c r="GC13" s="227"/>
      <c r="GD13" s="227"/>
      <c r="GE13" s="227"/>
      <c r="GF13" s="227"/>
      <c r="GG13" s="227"/>
      <c r="GH13" s="227"/>
      <c r="GI13" s="227"/>
      <c r="GJ13" s="227"/>
      <c r="GK13" s="227"/>
      <c r="GL13" s="227"/>
      <c r="GM13" s="227"/>
      <c r="GN13" s="227"/>
      <c r="GO13" s="227"/>
      <c r="GP13" s="227"/>
      <c r="GQ13" s="227"/>
      <c r="GR13" s="227"/>
      <c r="GS13" s="227"/>
      <c r="GT13" s="227"/>
      <c r="GU13" s="227"/>
      <c r="GV13" s="227"/>
      <c r="GW13" s="227"/>
      <c r="GX13" s="227"/>
      <c r="GY13" s="227"/>
      <c r="GZ13" s="227"/>
      <c r="HA13" s="227"/>
      <c r="HB13" s="227"/>
      <c r="HC13" s="227"/>
      <c r="HD13" s="227"/>
      <c r="HE13" s="227"/>
      <c r="HF13" s="227"/>
      <c r="HG13" s="227"/>
      <c r="HH13" s="227"/>
      <c r="HI13" s="227"/>
      <c r="HJ13" s="227"/>
      <c r="HK13" s="227"/>
      <c r="HL13" s="227"/>
      <c r="HM13" s="227"/>
      <c r="HN13" s="227"/>
      <c r="HO13" s="227"/>
      <c r="HP13" s="227"/>
      <c r="HQ13" s="227"/>
      <c r="HR13" s="227"/>
      <c r="HS13" s="227"/>
      <c r="HT13" s="227"/>
      <c r="HU13" s="227"/>
      <c r="HV13" s="227"/>
      <c r="HW13" s="227"/>
      <c r="HX13" s="227"/>
      <c r="HY13" s="227"/>
      <c r="HZ13" s="227"/>
      <c r="IA13" s="227"/>
      <c r="IB13" s="227"/>
      <c r="IC13" s="227"/>
      <c r="ID13" s="227"/>
      <c r="IE13" s="227"/>
      <c r="IF13" s="227"/>
      <c r="IG13" s="227"/>
      <c r="IH13" s="227"/>
      <c r="II13" s="227"/>
      <c r="IJ13" s="227"/>
      <c r="IK13" s="227"/>
      <c r="IL13" s="227"/>
      <c r="IM13" s="227"/>
      <c r="IN13" s="227"/>
      <c r="IO13" s="227"/>
      <c r="IP13" s="227"/>
      <c r="IQ13" s="227"/>
      <c r="IR13" s="227"/>
      <c r="IS13" s="227"/>
      <c r="IT13" s="227"/>
      <c r="IU13" s="227"/>
      <c r="IV13" s="227"/>
      <c r="IW13" s="227"/>
      <c r="IX13" s="227"/>
      <c r="IY13" s="227"/>
      <c r="IZ13" s="227"/>
      <c r="JA13" s="227"/>
      <c r="JB13" s="227"/>
      <c r="JC13" s="227"/>
      <c r="JD13" s="227"/>
      <c r="JE13" s="227"/>
      <c r="JF13" s="227"/>
      <c r="JG13" s="227"/>
      <c r="JH13" s="227"/>
      <c r="JI13" s="227"/>
      <c r="JJ13" s="227"/>
      <c r="JK13" s="227"/>
      <c r="JL13" s="227"/>
      <c r="JM13" s="227"/>
      <c r="JN13" s="227"/>
      <c r="JO13" s="227"/>
      <c r="JP13" s="227"/>
      <c r="JQ13" s="227"/>
      <c r="JR13" s="227"/>
      <c r="JS13" s="227"/>
      <c r="JT13" s="227"/>
      <c r="JU13" s="227"/>
      <c r="JV13" s="227"/>
      <c r="JW13" s="227"/>
      <c r="JX13" s="227"/>
      <c r="JY13" s="227"/>
      <c r="JZ13" s="227"/>
      <c r="KA13" s="227"/>
      <c r="KB13" s="227"/>
      <c r="KC13" s="227"/>
      <c r="KD13" s="227"/>
      <c r="KE13" s="227"/>
      <c r="KF13" s="227"/>
      <c r="KG13" s="227"/>
      <c r="KH13" s="227"/>
      <c r="KI13" s="227"/>
      <c r="KJ13" s="227"/>
    </row>
    <row r="14" spans="1:296" s="7" customFormat="1" ht="53.25" customHeight="1">
      <c r="A14" s="245"/>
      <c r="B14" s="21" t="s">
        <v>617</v>
      </c>
      <c r="C14" s="240"/>
      <c r="D14" s="11" t="s">
        <v>618</v>
      </c>
      <c r="E14" s="240"/>
      <c r="F14" s="603"/>
      <c r="G14"/>
      <c r="H14" s="563"/>
      <c r="I14"/>
      <c r="J14" s="620"/>
      <c r="K14" s="255"/>
      <c r="L14" s="251"/>
      <c r="M14" s="255"/>
      <c r="N14" s="251"/>
      <c r="O14" s="255"/>
      <c r="P14" s="251"/>
      <c r="Q14" s="255"/>
      <c r="R14" s="251"/>
      <c r="S14" s="255"/>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27"/>
      <c r="DJ14" s="227"/>
      <c r="DK14" s="227"/>
      <c r="DL14" s="227"/>
      <c r="DM14" s="227"/>
      <c r="DN14" s="227"/>
      <c r="DO14" s="227"/>
      <c r="DP14" s="227"/>
      <c r="DQ14" s="227"/>
      <c r="DR14" s="227"/>
      <c r="DS14" s="227"/>
      <c r="DT14" s="227"/>
      <c r="DU14" s="227"/>
      <c r="DV14" s="227"/>
      <c r="DW14" s="227"/>
      <c r="DX14" s="227"/>
      <c r="DY14" s="227"/>
      <c r="DZ14" s="227"/>
      <c r="EA14" s="227"/>
      <c r="EB14" s="227"/>
      <c r="EC14" s="227"/>
      <c r="ED14" s="227"/>
      <c r="EE14" s="227"/>
      <c r="EF14" s="227"/>
      <c r="EG14" s="227"/>
      <c r="EH14" s="227"/>
      <c r="EI14" s="227"/>
      <c r="EJ14" s="227"/>
      <c r="EK14" s="227"/>
      <c r="EL14" s="227"/>
      <c r="EM14" s="227"/>
      <c r="EN14" s="227"/>
      <c r="EO14" s="227"/>
      <c r="EP14" s="227"/>
      <c r="EQ14" s="227"/>
      <c r="ER14" s="227"/>
      <c r="ES14" s="227"/>
      <c r="ET14" s="227"/>
      <c r="EU14" s="227"/>
      <c r="EV14" s="227"/>
      <c r="EW14" s="227"/>
      <c r="EX14" s="227"/>
      <c r="EY14" s="227"/>
      <c r="EZ14" s="227"/>
      <c r="FA14" s="227"/>
      <c r="FB14" s="227"/>
      <c r="FC14" s="227"/>
      <c r="FD14" s="227"/>
      <c r="FE14" s="227"/>
      <c r="FF14" s="227"/>
      <c r="FG14" s="227"/>
      <c r="FH14" s="227"/>
      <c r="FI14" s="227"/>
      <c r="FJ14" s="227"/>
      <c r="FK14" s="227"/>
      <c r="FL14" s="227"/>
      <c r="FM14" s="227"/>
      <c r="FN14" s="227"/>
      <c r="FO14" s="227"/>
      <c r="FP14" s="227"/>
      <c r="FQ14" s="227"/>
      <c r="FR14" s="227"/>
      <c r="FS14" s="227"/>
      <c r="FT14" s="227"/>
      <c r="FU14" s="227"/>
      <c r="FV14" s="227"/>
      <c r="FW14" s="227"/>
      <c r="FX14" s="227"/>
      <c r="FY14" s="227"/>
      <c r="FZ14" s="227"/>
      <c r="GA14" s="227"/>
      <c r="GB14" s="227"/>
      <c r="GC14" s="227"/>
      <c r="GD14" s="227"/>
      <c r="GE14" s="227"/>
      <c r="GF14" s="227"/>
      <c r="GG14" s="227"/>
      <c r="GH14" s="227"/>
      <c r="GI14" s="227"/>
      <c r="GJ14" s="227"/>
      <c r="GK14" s="227"/>
      <c r="GL14" s="227"/>
      <c r="GM14" s="227"/>
      <c r="GN14" s="227"/>
      <c r="GO14" s="227"/>
      <c r="GP14" s="227"/>
      <c r="GQ14" s="227"/>
      <c r="GR14" s="227"/>
      <c r="GS14" s="227"/>
      <c r="GT14" s="227"/>
      <c r="GU14" s="227"/>
      <c r="GV14" s="227"/>
      <c r="GW14" s="227"/>
      <c r="GX14" s="227"/>
      <c r="GY14" s="227"/>
      <c r="GZ14" s="227"/>
      <c r="HA14" s="227"/>
      <c r="HB14" s="227"/>
      <c r="HC14" s="227"/>
      <c r="HD14" s="227"/>
      <c r="HE14" s="227"/>
      <c r="HF14" s="227"/>
      <c r="HG14" s="227"/>
      <c r="HH14" s="227"/>
      <c r="HI14" s="227"/>
      <c r="HJ14" s="227"/>
      <c r="HK14" s="227"/>
      <c r="HL14" s="227"/>
      <c r="HM14" s="227"/>
      <c r="HN14" s="227"/>
      <c r="HO14" s="227"/>
      <c r="HP14" s="227"/>
      <c r="HQ14" s="227"/>
      <c r="HR14" s="227"/>
      <c r="HS14" s="227"/>
      <c r="HT14" s="227"/>
      <c r="HU14" s="227"/>
      <c r="HV14" s="227"/>
      <c r="HW14" s="227"/>
      <c r="HX14" s="227"/>
      <c r="HY14" s="227"/>
      <c r="HZ14" s="227"/>
      <c r="IA14" s="227"/>
      <c r="IB14" s="227"/>
      <c r="IC14" s="227"/>
      <c r="ID14" s="227"/>
      <c r="IE14" s="227"/>
      <c r="IF14" s="227"/>
      <c r="IG14" s="227"/>
      <c r="IH14" s="227"/>
      <c r="II14" s="227"/>
      <c r="IJ14" s="227"/>
      <c r="IK14" s="227"/>
      <c r="IL14" s="227"/>
      <c r="IM14" s="227"/>
      <c r="IN14" s="227"/>
      <c r="IO14" s="227"/>
      <c r="IP14" s="227"/>
      <c r="IQ14" s="227"/>
      <c r="IR14" s="227"/>
      <c r="IS14" s="227"/>
      <c r="IT14" s="227"/>
      <c r="IU14" s="227"/>
      <c r="IV14" s="227"/>
      <c r="IW14" s="227"/>
      <c r="IX14" s="227"/>
      <c r="IY14" s="227"/>
      <c r="IZ14" s="227"/>
      <c r="JA14" s="227"/>
      <c r="JB14" s="227"/>
      <c r="JC14" s="227"/>
      <c r="JD14" s="227"/>
      <c r="JE14" s="227"/>
      <c r="JF14" s="227"/>
      <c r="JG14" s="227"/>
      <c r="JH14" s="227"/>
      <c r="JI14" s="227"/>
      <c r="JJ14" s="227"/>
      <c r="JK14" s="227"/>
      <c r="JL14" s="227"/>
      <c r="JM14" s="227"/>
      <c r="JN14" s="227"/>
      <c r="JO14" s="227"/>
      <c r="JP14" s="227"/>
      <c r="JQ14" s="227"/>
      <c r="JR14" s="227"/>
      <c r="JS14" s="227"/>
      <c r="JT14" s="227"/>
      <c r="JU14" s="227"/>
      <c r="JV14" s="227"/>
      <c r="JW14" s="227"/>
      <c r="JX14" s="227"/>
      <c r="JY14" s="227"/>
      <c r="JZ14" s="227"/>
      <c r="KA14" s="227"/>
      <c r="KB14" s="227"/>
      <c r="KC14" s="227"/>
      <c r="KD14" s="227"/>
      <c r="KE14" s="227"/>
      <c r="KF14" s="227"/>
      <c r="KG14" s="227"/>
      <c r="KH14" s="227"/>
      <c r="KI14" s="227"/>
      <c r="KJ14" s="227"/>
    </row>
    <row r="15" spans="1:296" s="7" customFormat="1" ht="53.25" customHeight="1">
      <c r="A15" s="245"/>
      <c r="B15" s="22" t="str">
        <f>LEFT(B14,SEARCH(",",B14))&amp;" valor"</f>
        <v>Gas  (xxx), valor</v>
      </c>
      <c r="C15" s="240"/>
      <c r="D15" s="472">
        <f>4873992*2.59</f>
        <v>12623639.279999999</v>
      </c>
      <c r="E15" s="240"/>
      <c r="F15" s="603"/>
      <c r="G15"/>
      <c r="H15" s="563"/>
      <c r="I15"/>
      <c r="J15" s="620"/>
      <c r="K15" s="255"/>
      <c r="L15" s="251"/>
      <c r="M15" s="255"/>
      <c r="N15" s="251"/>
      <c r="O15" s="255"/>
      <c r="P15" s="251"/>
      <c r="Q15" s="255"/>
      <c r="R15" s="251"/>
      <c r="S15" s="255"/>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27"/>
      <c r="FB15" s="227"/>
      <c r="FC15" s="227"/>
      <c r="FD15" s="227"/>
      <c r="FE15" s="227"/>
      <c r="FF15" s="227"/>
      <c r="FG15" s="227"/>
      <c r="FH15" s="227"/>
      <c r="FI15" s="227"/>
      <c r="FJ15" s="227"/>
      <c r="FK15" s="227"/>
      <c r="FL15" s="227"/>
      <c r="FM15" s="227"/>
      <c r="FN15" s="227"/>
      <c r="FO15" s="227"/>
      <c r="FP15" s="227"/>
      <c r="FQ15" s="227"/>
      <c r="FR15" s="227"/>
      <c r="FS15" s="227"/>
      <c r="FT15" s="227"/>
      <c r="FU15" s="227"/>
      <c r="FV15" s="227"/>
      <c r="FW15" s="227"/>
      <c r="FX15" s="227"/>
      <c r="FY15" s="227"/>
      <c r="FZ15" s="227"/>
      <c r="GA15" s="227"/>
      <c r="GB15" s="227"/>
      <c r="GC15" s="227"/>
      <c r="GD15" s="227"/>
      <c r="GE15" s="227"/>
      <c r="GF15" s="227"/>
      <c r="GG15" s="227"/>
      <c r="GH15" s="227"/>
      <c r="GI15" s="227"/>
      <c r="GJ15" s="227"/>
      <c r="GK15" s="227"/>
      <c r="GL15" s="227"/>
      <c r="GM15" s="227"/>
      <c r="GN15" s="227"/>
      <c r="GO15" s="227"/>
      <c r="GP15" s="227"/>
      <c r="GQ15" s="227"/>
      <c r="GR15" s="227"/>
      <c r="GS15" s="227"/>
      <c r="GT15" s="227"/>
      <c r="GU15" s="227"/>
      <c r="GV15" s="227"/>
      <c r="GW15" s="227"/>
      <c r="GX15" s="227"/>
      <c r="GY15" s="227"/>
      <c r="GZ15" s="227"/>
      <c r="HA15" s="227"/>
      <c r="HB15" s="227"/>
      <c r="HC15" s="227"/>
      <c r="HD15" s="227"/>
      <c r="HE15" s="227"/>
      <c r="HF15" s="227"/>
      <c r="HG15" s="227"/>
      <c r="HH15" s="227"/>
      <c r="HI15" s="227"/>
      <c r="HJ15" s="227"/>
      <c r="HK15" s="227"/>
      <c r="HL15" s="227"/>
      <c r="HM15" s="227"/>
      <c r="HN15" s="227"/>
      <c r="HO15" s="227"/>
      <c r="HP15" s="227"/>
      <c r="HQ15" s="227"/>
      <c r="HR15" s="227"/>
      <c r="HS15" s="227"/>
      <c r="HT15" s="227"/>
      <c r="HU15" s="227"/>
      <c r="HV15" s="227"/>
      <c r="HW15" s="227"/>
      <c r="HX15" s="227"/>
      <c r="HY15" s="227"/>
      <c r="HZ15" s="227"/>
      <c r="IA15" s="227"/>
      <c r="IB15" s="227"/>
      <c r="IC15" s="227"/>
      <c r="ID15" s="227"/>
      <c r="IE15" s="227"/>
      <c r="IF15" s="227"/>
      <c r="IG15" s="227"/>
      <c r="IH15" s="227"/>
      <c r="II15" s="227"/>
      <c r="IJ15" s="227"/>
      <c r="IK15" s="227"/>
      <c r="IL15" s="227"/>
      <c r="IM15" s="227"/>
      <c r="IN15" s="227"/>
      <c r="IO15" s="227"/>
      <c r="IP15" s="227"/>
      <c r="IQ15" s="227"/>
      <c r="IR15" s="227"/>
      <c r="IS15" s="227"/>
      <c r="IT15" s="227"/>
      <c r="IU15" s="227"/>
      <c r="IV15" s="227"/>
      <c r="IW15" s="227"/>
      <c r="IX15" s="227"/>
      <c r="IY15" s="227"/>
      <c r="IZ15" s="227"/>
      <c r="JA15" s="227"/>
      <c r="JB15" s="227"/>
      <c r="JC15" s="227"/>
      <c r="JD15" s="227"/>
      <c r="JE15" s="227"/>
      <c r="JF15" s="227"/>
      <c r="JG15" s="227"/>
      <c r="JH15" s="227"/>
      <c r="JI15" s="227"/>
      <c r="JJ15" s="227"/>
      <c r="JK15" s="227"/>
      <c r="JL15" s="227"/>
      <c r="JM15" s="227"/>
      <c r="JN15" s="227"/>
      <c r="JO15" s="227"/>
      <c r="JP15" s="227"/>
      <c r="JQ15" s="227"/>
      <c r="JR15" s="227"/>
      <c r="JS15" s="227"/>
      <c r="JT15" s="227"/>
      <c r="JU15" s="227"/>
      <c r="JV15" s="227"/>
      <c r="JW15" s="227"/>
      <c r="JX15" s="227"/>
      <c r="JY15" s="227"/>
      <c r="JZ15" s="227"/>
      <c r="KA15" s="227"/>
      <c r="KB15" s="227"/>
      <c r="KC15" s="227"/>
      <c r="KD15" s="227"/>
      <c r="KE15" s="227"/>
      <c r="KF15" s="227"/>
      <c r="KG15" s="227"/>
      <c r="KH15" s="227"/>
      <c r="KI15" s="227"/>
      <c r="KJ15" s="227"/>
    </row>
    <row r="16" spans="1:296" s="7" customFormat="1" ht="53.25" customHeight="1">
      <c r="A16" s="245"/>
      <c r="B16" s="21" t="s">
        <v>193</v>
      </c>
      <c r="C16" s="240"/>
      <c r="D16" s="11" t="s">
        <v>704</v>
      </c>
      <c r="E16" s="240"/>
      <c r="F16" s="621" t="s">
        <v>620</v>
      </c>
      <c r="G16"/>
      <c r="H16" s="562" t="s">
        <v>719</v>
      </c>
      <c r="I16"/>
      <c r="J16" s="620"/>
      <c r="K16"/>
      <c r="L16" s="251"/>
      <c r="M16"/>
      <c r="N16" s="251"/>
      <c r="O16"/>
      <c r="P16" s="251"/>
      <c r="Q16"/>
      <c r="R16" s="251"/>
      <c r="S16"/>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c r="CV16" s="227"/>
      <c r="CW16" s="227"/>
      <c r="CX16" s="227"/>
      <c r="CY16" s="227"/>
      <c r="CZ16" s="227"/>
      <c r="DA16" s="227"/>
      <c r="DB16" s="227"/>
      <c r="DC16" s="227"/>
      <c r="DD16" s="227"/>
      <c r="DE16" s="227"/>
      <c r="DF16" s="227"/>
      <c r="DG16" s="227"/>
      <c r="DH16" s="227"/>
      <c r="DI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27"/>
      <c r="FA16" s="227"/>
      <c r="FB16" s="227"/>
      <c r="FC16" s="227"/>
      <c r="FD16" s="227"/>
      <c r="FE16" s="227"/>
      <c r="FF16" s="227"/>
      <c r="FG16" s="227"/>
      <c r="FH16" s="227"/>
      <c r="FI16" s="227"/>
      <c r="FJ16" s="227"/>
      <c r="FK16" s="227"/>
      <c r="FL16" s="227"/>
      <c r="FM16" s="227"/>
      <c r="FN16" s="227"/>
      <c r="FO16" s="227"/>
      <c r="FP16" s="227"/>
      <c r="FQ16" s="227"/>
      <c r="FR16" s="227"/>
      <c r="FS16" s="227"/>
      <c r="FT16" s="227"/>
      <c r="FU16" s="227"/>
      <c r="FV16" s="227"/>
      <c r="FW16" s="227"/>
      <c r="FX16" s="227"/>
      <c r="FY16" s="227"/>
      <c r="FZ16" s="227"/>
      <c r="GA16" s="227"/>
      <c r="GB16" s="227"/>
      <c r="GC16" s="227"/>
      <c r="GD16" s="227"/>
      <c r="GE16" s="227"/>
      <c r="GF16" s="227"/>
      <c r="GG16" s="227"/>
      <c r="GH16" s="227"/>
      <c r="GI16" s="227"/>
      <c r="GJ16" s="227"/>
      <c r="GK16" s="227"/>
      <c r="GL16" s="227"/>
      <c r="GM16" s="227"/>
      <c r="GN16" s="227"/>
      <c r="GO16" s="227"/>
      <c r="GP16" s="227"/>
      <c r="GQ16" s="227"/>
      <c r="GR16" s="227"/>
      <c r="GS16" s="227"/>
      <c r="GT16" s="227"/>
      <c r="GU16" s="227"/>
      <c r="GV16" s="227"/>
      <c r="GW16" s="227"/>
      <c r="GX16" s="227"/>
      <c r="GY16" s="227"/>
      <c r="GZ16" s="227"/>
      <c r="HA16" s="227"/>
      <c r="HB16" s="227"/>
      <c r="HC16" s="227"/>
      <c r="HD16" s="227"/>
      <c r="HE16" s="227"/>
      <c r="HF16" s="227"/>
      <c r="HG16" s="227"/>
      <c r="HH16" s="227"/>
      <c r="HI16" s="227"/>
      <c r="HJ16" s="227"/>
      <c r="HK16" s="227"/>
      <c r="HL16" s="227"/>
      <c r="HM16" s="227"/>
      <c r="HN16" s="227"/>
      <c r="HO16" s="227"/>
      <c r="HP16" s="227"/>
      <c r="HQ16" s="227"/>
      <c r="HR16" s="227"/>
      <c r="HS16" s="227"/>
      <c r="HT16" s="227"/>
      <c r="HU16" s="227"/>
      <c r="HV16" s="227"/>
      <c r="HW16" s="227"/>
      <c r="HX16" s="227"/>
      <c r="HY16" s="227"/>
      <c r="HZ16" s="227"/>
      <c r="IA16" s="227"/>
      <c r="IB16" s="227"/>
      <c r="IC16" s="227"/>
      <c r="ID16" s="227"/>
      <c r="IE16" s="227"/>
      <c r="IF16" s="227"/>
      <c r="IG16" s="227"/>
      <c r="IH16" s="227"/>
      <c r="II16" s="227"/>
      <c r="IJ16" s="227"/>
      <c r="IK16" s="227"/>
      <c r="IL16" s="227"/>
      <c r="IM16" s="227"/>
      <c r="IN16" s="227"/>
      <c r="IO16" s="227"/>
      <c r="IP16" s="227"/>
      <c r="IQ16" s="227"/>
      <c r="IR16" s="227"/>
      <c r="IS16" s="227"/>
      <c r="IT16" s="227"/>
      <c r="IU16" s="227"/>
      <c r="IV16" s="227"/>
      <c r="IW16" s="227"/>
      <c r="IX16" s="227"/>
      <c r="IY16" s="227"/>
      <c r="IZ16" s="227"/>
      <c r="JA16" s="227"/>
      <c r="JB16" s="227"/>
      <c r="JC16" s="227"/>
      <c r="JD16" s="227"/>
      <c r="JE16" s="227"/>
      <c r="JF16" s="227"/>
      <c r="JG16" s="227"/>
      <c r="JH16" s="227"/>
      <c r="JI16" s="227"/>
      <c r="JJ16" s="227"/>
      <c r="JK16" s="227"/>
      <c r="JL16" s="227"/>
      <c r="JM16" s="227"/>
      <c r="JN16" s="227"/>
      <c r="JO16" s="227"/>
      <c r="JP16" s="227"/>
      <c r="JQ16" s="227"/>
      <c r="JR16" s="227"/>
      <c r="JS16" s="227"/>
      <c r="JT16" s="227"/>
      <c r="JU16" s="227"/>
      <c r="JV16" s="227"/>
      <c r="JW16" s="227"/>
      <c r="JX16" s="227"/>
      <c r="JY16" s="227"/>
      <c r="JZ16" s="227"/>
      <c r="KA16" s="227"/>
      <c r="KB16" s="227"/>
      <c r="KC16" s="227"/>
      <c r="KD16" s="227"/>
      <c r="KE16" s="227"/>
      <c r="KF16" s="227"/>
      <c r="KG16" s="227"/>
      <c r="KH16" s="227"/>
      <c r="KI16" s="227"/>
      <c r="KJ16" s="227"/>
    </row>
    <row r="17" spans="1:19" s="7" customFormat="1" ht="53.25" customHeight="1">
      <c r="A17" s="245"/>
      <c r="B17" s="22" t="str">
        <f>LEFT(B16,SEARCH(",",B16))&amp;" valor"</f>
        <v>Oro (7108), valor</v>
      </c>
      <c r="C17" s="240"/>
      <c r="D17" s="11" t="s">
        <v>713</v>
      </c>
      <c r="E17" s="240"/>
      <c r="F17" s="622"/>
      <c r="G17"/>
      <c r="H17" s="563"/>
      <c r="I17"/>
      <c r="J17" s="620"/>
      <c r="K17"/>
      <c r="L17" s="251"/>
      <c r="M17"/>
      <c r="N17" s="251"/>
      <c r="O17"/>
      <c r="P17" s="251"/>
      <c r="Q17"/>
      <c r="R17" s="251"/>
      <c r="S17"/>
    </row>
    <row r="18" spans="1:19" s="7" customFormat="1" ht="53.25" customHeight="1">
      <c r="A18" s="245"/>
      <c r="B18" s="21" t="s">
        <v>194</v>
      </c>
      <c r="C18" s="240"/>
      <c r="D18" s="11" t="s">
        <v>703</v>
      </c>
      <c r="E18" s="240"/>
      <c r="F18" s="622"/>
      <c r="G18"/>
      <c r="H18" s="563"/>
      <c r="I18"/>
      <c r="J18" s="620"/>
      <c r="K18"/>
      <c r="L18" s="251"/>
      <c r="M18"/>
      <c r="N18" s="251"/>
      <c r="O18"/>
      <c r="P18" s="251"/>
      <c r="Q18"/>
      <c r="R18" s="251"/>
      <c r="S18"/>
    </row>
    <row r="19" spans="1:19" s="7" customFormat="1" ht="53.25" customHeight="1">
      <c r="A19" s="245"/>
      <c r="B19" s="22" t="str">
        <f>LEFT(B18,SEARCH(",",B18))&amp;" valor"</f>
        <v>Plata (7106), valor</v>
      </c>
      <c r="C19" s="240"/>
      <c r="D19" s="11" t="s">
        <v>714</v>
      </c>
      <c r="E19" s="240"/>
      <c r="F19" s="622"/>
      <c r="G19"/>
      <c r="H19" s="563"/>
      <c r="I19"/>
      <c r="J19" s="620"/>
      <c r="K19"/>
      <c r="L19" s="251"/>
      <c r="M19"/>
      <c r="N19" s="251"/>
      <c r="O19"/>
      <c r="P19" s="251"/>
      <c r="Q19"/>
      <c r="R19" s="251"/>
      <c r="S19"/>
    </row>
    <row r="20" spans="1:19" s="7" customFormat="1" ht="53.25" customHeight="1">
      <c r="A20" s="245"/>
      <c r="B20" s="411" t="s">
        <v>698</v>
      </c>
      <c r="C20" s="240"/>
      <c r="D20" s="11" t="s">
        <v>700</v>
      </c>
      <c r="E20" s="240"/>
      <c r="F20" s="622"/>
      <c r="G20"/>
      <c r="H20" s="563"/>
      <c r="I20"/>
      <c r="J20" s="620"/>
      <c r="K20"/>
      <c r="L20" s="251"/>
      <c r="M20"/>
      <c r="N20" s="251"/>
      <c r="O20"/>
      <c r="P20" s="251"/>
      <c r="Q20"/>
      <c r="R20" s="251"/>
      <c r="S20"/>
    </row>
    <row r="21" spans="1:19" s="7" customFormat="1" ht="53.25" customHeight="1">
      <c r="A21" s="245"/>
      <c r="B21" s="22" t="s">
        <v>699</v>
      </c>
      <c r="C21" s="240"/>
      <c r="D21" s="11" t="s">
        <v>715</v>
      </c>
      <c r="E21" s="240"/>
      <c r="F21" s="622"/>
      <c r="G21"/>
      <c r="H21" s="563"/>
      <c r="I21"/>
      <c r="J21" s="620"/>
      <c r="K21"/>
      <c r="L21" s="251"/>
      <c r="M21"/>
      <c r="N21" s="251"/>
      <c r="O21"/>
      <c r="P21" s="251"/>
      <c r="Q21"/>
      <c r="R21" s="251"/>
      <c r="S21"/>
    </row>
    <row r="22" spans="1:19" s="7" customFormat="1" ht="53.25" customHeight="1">
      <c r="A22" s="245"/>
      <c r="B22" s="21" t="s">
        <v>195</v>
      </c>
      <c r="C22" s="240"/>
      <c r="D22" s="11" t="s">
        <v>701</v>
      </c>
      <c r="E22" s="240"/>
      <c r="F22" s="622"/>
      <c r="G22"/>
      <c r="H22" s="563"/>
      <c r="I22"/>
      <c r="J22" s="620"/>
      <c r="K22"/>
      <c r="L22" s="251"/>
      <c r="M22"/>
      <c r="N22" s="251"/>
      <c r="O22"/>
      <c r="P22" s="251"/>
      <c r="Q22"/>
      <c r="R22" s="251"/>
      <c r="S22"/>
    </row>
    <row r="23" spans="1:19" s="7" customFormat="1" ht="53.25" customHeight="1">
      <c r="A23" s="245"/>
      <c r="B23" s="22" t="str">
        <f>LEFT(B22,SEARCH(",",B22))&amp;" valor"</f>
        <v>Cobre (2603), valor</v>
      </c>
      <c r="C23" s="240"/>
      <c r="D23" s="11" t="s">
        <v>716</v>
      </c>
      <c r="E23" s="240"/>
      <c r="F23" s="622"/>
      <c r="G23"/>
      <c r="H23" s="563"/>
      <c r="I23"/>
      <c r="J23" s="620"/>
      <c r="K23"/>
      <c r="L23" s="251"/>
      <c r="M23"/>
      <c r="N23" s="251"/>
      <c r="O23"/>
      <c r="P23" s="251"/>
      <c r="Q23"/>
      <c r="R23" s="251"/>
      <c r="S23"/>
    </row>
    <row r="24" spans="1:19" s="7" customFormat="1" ht="53.25" customHeight="1">
      <c r="A24" s="245"/>
      <c r="B24" s="21" t="s">
        <v>706</v>
      </c>
      <c r="C24" s="240"/>
      <c r="D24" s="11" t="s">
        <v>702</v>
      </c>
      <c r="E24" s="240"/>
      <c r="F24" s="622"/>
      <c r="G24"/>
      <c r="H24" s="563"/>
      <c r="I24"/>
      <c r="J24" s="620"/>
      <c r="K24"/>
      <c r="L24" s="251"/>
      <c r="M24"/>
      <c r="N24" s="251"/>
      <c r="O24"/>
      <c r="P24" s="251"/>
      <c r="Q24"/>
      <c r="R24" s="251"/>
      <c r="S24"/>
    </row>
    <row r="25" spans="1:19" s="7" customFormat="1" ht="53.25" customHeight="1">
      <c r="A25" s="245"/>
      <c r="B25" s="22" t="str">
        <f>LEFT(B24,SEARCH(",",B24))&amp;" valor"</f>
        <v>Zinc, valor</v>
      </c>
      <c r="C25" s="240"/>
      <c r="D25" s="11" t="s">
        <v>717</v>
      </c>
      <c r="E25" s="240"/>
      <c r="F25" s="623"/>
      <c r="G25"/>
      <c r="H25" s="564"/>
      <c r="I25"/>
      <c r="J25" s="620"/>
      <c r="K25"/>
      <c r="L25" s="251"/>
      <c r="M25"/>
      <c r="N25" s="251"/>
      <c r="O25"/>
      <c r="P25" s="251"/>
      <c r="Q25"/>
      <c r="R25" s="251"/>
      <c r="S25"/>
    </row>
  </sheetData>
  <mergeCells count="5">
    <mergeCell ref="J10:J25"/>
    <mergeCell ref="F16:F25"/>
    <mergeCell ref="F12:F15"/>
    <mergeCell ref="H12:H15"/>
    <mergeCell ref="H16:H25"/>
  </mergeCells>
  <hyperlinks>
    <hyperlink ref="B9" r:id="rId1"/>
    <hyperlink ref="F16" r:id="rId2"/>
    <hyperlink ref="F12" r:id="rId3"/>
  </hyperlinks>
  <pageMargins left="0.7" right="0.7" top="0.75" bottom="0.75" header="0.3" footer="0.3"/>
  <pageSetup paperSize="8" orientation="landscape" horizontalDpi="1200" verticalDpi="1200" r:id="rId4"/>
  <headerFooter>
    <oddHeader>&amp;C&amp;G</oddHeader>
  </headerFooter>
  <legacyDrawingHF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J25"/>
  <sheetViews>
    <sheetView zoomScale="61" zoomScaleNormal="61" zoomScalePageLayoutView="48" workbookViewId="0">
      <selection activeCell="B13" sqref="B13"/>
    </sheetView>
  </sheetViews>
  <sheetFormatPr baseColWidth="10" defaultColWidth="10.5" defaultRowHeight="15.75"/>
  <cols>
    <col min="1" max="1" width="15" customWidth="1"/>
    <col min="2" max="2" width="30.375" customWidth="1"/>
    <col min="3" max="3" width="4.875" customWidth="1"/>
    <col min="4" max="4" width="40.5" customWidth="1"/>
    <col min="5" max="5" width="4.875" customWidth="1"/>
    <col min="6" max="6" width="36.375" customWidth="1"/>
    <col min="7" max="7" width="3" customWidth="1"/>
    <col min="8" max="8" width="31.6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6" ht="26.25">
      <c r="A1" s="2" t="s">
        <v>196</v>
      </c>
    </row>
    <row r="3" spans="1:296" s="28" customFormat="1" ht="204.75">
      <c r="A3" s="29" t="s">
        <v>197</v>
      </c>
      <c r="B3" s="30" t="s">
        <v>198</v>
      </c>
      <c r="C3" s="31"/>
      <c r="D3" s="11" t="s">
        <v>840</v>
      </c>
      <c r="E3" s="31"/>
      <c r="F3" s="32"/>
      <c r="G3" s="31"/>
      <c r="H3" s="32"/>
      <c r="I3" s="31"/>
      <c r="J3" s="250"/>
      <c r="L3" s="251"/>
      <c r="N3" s="251"/>
      <c r="P3" s="251"/>
      <c r="R3" s="251"/>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row>
    <row r="4" spans="1:296" s="6" customFormat="1" ht="19.5">
      <c r="B4" s="4"/>
      <c r="C4" s="3"/>
      <c r="D4" s="4"/>
      <c r="E4" s="3"/>
      <c r="F4" s="4"/>
      <c r="G4" s="3"/>
      <c r="H4" s="4"/>
      <c r="I4" s="3"/>
      <c r="J4" s="5"/>
      <c r="L4" s="5"/>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row>
    <row r="5" spans="1:296" s="6" customFormat="1" ht="117">
      <c r="A5" s="3"/>
      <c r="B5" s="4" t="s">
        <v>79</v>
      </c>
      <c r="C5" s="3"/>
      <c r="D5" s="81" t="s">
        <v>80</v>
      </c>
      <c r="E5" s="41"/>
      <c r="F5" s="81" t="s">
        <v>81</v>
      </c>
      <c r="G5" s="41"/>
      <c r="H5" s="81" t="s">
        <v>82</v>
      </c>
      <c r="I5" s="48"/>
      <c r="J5" s="42" t="s">
        <v>83</v>
      </c>
      <c r="K5" s="25"/>
      <c r="L5" s="26" t="s">
        <v>84</v>
      </c>
      <c r="M5" s="25"/>
      <c r="N5" s="26" t="s">
        <v>85</v>
      </c>
      <c r="O5" s="25"/>
      <c r="P5" s="26" t="s">
        <v>86</v>
      </c>
      <c r="Q5" s="25"/>
      <c r="R5" s="26" t="s">
        <v>87</v>
      </c>
      <c r="S5" s="25"/>
    </row>
    <row r="6" spans="1:296" s="6" customFormat="1" ht="19.5">
      <c r="B6" s="4"/>
      <c r="C6" s="3"/>
      <c r="D6" s="4"/>
      <c r="E6" s="3"/>
      <c r="F6" s="4"/>
      <c r="G6" s="3"/>
      <c r="H6" s="4"/>
      <c r="I6" s="3"/>
      <c r="J6" s="5"/>
      <c r="L6" s="5"/>
      <c r="N6" s="5"/>
      <c r="P6" s="5"/>
      <c r="R6" s="5"/>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row>
    <row r="7" spans="1:296" s="28" customFormat="1" ht="47.25">
      <c r="A7" s="38" t="s">
        <v>101</v>
      </c>
      <c r="B7" s="211" t="s">
        <v>199</v>
      </c>
      <c r="C7" s="27"/>
      <c r="D7" s="8" t="s">
        <v>103</v>
      </c>
      <c r="E7" s="27"/>
      <c r="F7" s="39"/>
      <c r="G7" s="27"/>
      <c r="H7" s="39"/>
      <c r="I7" s="27"/>
      <c r="J7" s="259"/>
    </row>
    <row r="8" spans="1:296" s="6" customFormat="1" ht="19.5">
      <c r="B8" s="4"/>
      <c r="C8" s="3"/>
      <c r="D8" s="4"/>
      <c r="E8" s="3"/>
      <c r="F8" s="4"/>
      <c r="G8" s="3"/>
      <c r="H8" s="4"/>
      <c r="I8" s="3"/>
      <c r="J8" s="5"/>
      <c r="L8" s="5"/>
      <c r="N8" s="5"/>
      <c r="P8" s="5"/>
      <c r="R8" s="5"/>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row>
    <row r="9" spans="1:296" s="7" customFormat="1" ht="53.25" customHeight="1">
      <c r="A9" s="252"/>
      <c r="B9" s="23" t="s">
        <v>188</v>
      </c>
      <c r="C9" s="253"/>
      <c r="D9" s="260"/>
      <c r="E9" s="253"/>
      <c r="F9" s="260"/>
      <c r="G9" s="254"/>
      <c r="H9" s="260"/>
      <c r="I9" s="254"/>
      <c r="J9" s="261"/>
      <c r="K9" s="255"/>
      <c r="L9" s="261"/>
      <c r="M9" s="255"/>
      <c r="N9" s="261"/>
      <c r="O9" s="255"/>
      <c r="P9" s="261"/>
      <c r="Q9" s="255"/>
      <c r="R9" s="261"/>
      <c r="S9" s="255"/>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27"/>
      <c r="DK9" s="227"/>
      <c r="DL9" s="227"/>
      <c r="DM9" s="227"/>
      <c r="DN9" s="227"/>
      <c r="DO9" s="227"/>
      <c r="DP9" s="227"/>
      <c r="DQ9" s="227"/>
      <c r="DR9" s="227"/>
      <c r="DS9" s="227"/>
      <c r="DT9" s="227"/>
      <c r="DU9" s="227"/>
      <c r="DV9" s="227"/>
      <c r="DW9" s="227"/>
      <c r="DX9" s="227"/>
      <c r="DY9" s="227"/>
      <c r="DZ9" s="227"/>
      <c r="EA9" s="227"/>
      <c r="EB9" s="227"/>
      <c r="EC9" s="227"/>
      <c r="ED9" s="227"/>
      <c r="EE9" s="227"/>
      <c r="EF9" s="227"/>
      <c r="EG9" s="227"/>
      <c r="EH9" s="227"/>
      <c r="EI9" s="227"/>
      <c r="EJ9" s="227"/>
      <c r="EK9" s="227"/>
      <c r="EL9" s="227"/>
      <c r="EM9" s="227"/>
      <c r="EN9" s="227"/>
      <c r="EO9" s="227"/>
      <c r="EP9" s="227"/>
      <c r="EQ9" s="227"/>
      <c r="ER9" s="227"/>
      <c r="ES9" s="227"/>
      <c r="ET9" s="227"/>
      <c r="EU9" s="227"/>
      <c r="EV9" s="227"/>
      <c r="EW9" s="227"/>
      <c r="EX9" s="227"/>
      <c r="EY9" s="227"/>
      <c r="EZ9" s="227"/>
      <c r="FA9" s="227"/>
      <c r="FB9" s="227"/>
      <c r="FC9" s="227"/>
      <c r="FD9" s="227"/>
      <c r="FE9" s="227"/>
      <c r="FF9" s="227"/>
      <c r="FG9" s="227"/>
      <c r="FH9" s="227"/>
      <c r="FI9" s="227"/>
      <c r="FJ9" s="227"/>
      <c r="FK9" s="227"/>
      <c r="FL9" s="227"/>
      <c r="FM9" s="227"/>
      <c r="FN9" s="227"/>
      <c r="FO9" s="227"/>
      <c r="FP9" s="227"/>
      <c r="FQ9" s="227"/>
      <c r="FR9" s="227"/>
      <c r="FS9" s="227"/>
      <c r="FT9" s="227"/>
      <c r="FU9" s="227"/>
      <c r="FV9" s="227"/>
      <c r="FW9" s="227"/>
      <c r="FX9" s="227"/>
      <c r="FY9" s="227"/>
      <c r="FZ9" s="227"/>
      <c r="GA9" s="227"/>
      <c r="GB9" s="227"/>
      <c r="GC9" s="227"/>
      <c r="GD9" s="227"/>
      <c r="GE9" s="227"/>
      <c r="GF9" s="227"/>
      <c r="GG9" s="227"/>
      <c r="GH9" s="227"/>
      <c r="GI9" s="227"/>
      <c r="GJ9" s="227"/>
      <c r="GK9" s="227"/>
      <c r="GL9" s="227"/>
      <c r="GM9" s="227"/>
      <c r="GN9" s="227"/>
      <c r="GO9" s="227"/>
      <c r="GP9" s="227"/>
      <c r="GQ9" s="227"/>
      <c r="GR9" s="227"/>
      <c r="GS9" s="227"/>
      <c r="GT9" s="227"/>
      <c r="GU9" s="227"/>
      <c r="GV9" s="227"/>
      <c r="GW9" s="227"/>
      <c r="GX9" s="227"/>
      <c r="GY9" s="227"/>
      <c r="GZ9" s="227"/>
      <c r="HA9" s="227"/>
      <c r="HB9" s="227"/>
      <c r="HC9" s="227"/>
      <c r="HD9" s="227"/>
      <c r="HE9" s="227"/>
      <c r="HF9" s="227"/>
      <c r="HG9" s="227"/>
      <c r="HH9" s="227"/>
      <c r="HI9" s="227"/>
      <c r="HJ9" s="227"/>
      <c r="HK9" s="227"/>
      <c r="HL9" s="227"/>
      <c r="HM9" s="227"/>
      <c r="HN9" s="227"/>
      <c r="HO9" s="227"/>
      <c r="HP9" s="227"/>
      <c r="HQ9" s="227"/>
      <c r="HR9" s="227"/>
      <c r="HS9" s="227"/>
      <c r="HT9" s="227"/>
      <c r="HU9" s="227"/>
      <c r="HV9" s="227"/>
      <c r="HW9" s="227"/>
      <c r="HX9" s="227"/>
      <c r="HY9" s="227"/>
      <c r="HZ9" s="227"/>
      <c r="IA9" s="227"/>
      <c r="IB9" s="227"/>
      <c r="IC9" s="227"/>
      <c r="ID9" s="227"/>
      <c r="IE9" s="227"/>
      <c r="IF9" s="227"/>
      <c r="IG9" s="227"/>
      <c r="IH9" s="227"/>
      <c r="II9" s="227"/>
      <c r="IJ9" s="227"/>
      <c r="IK9" s="227"/>
      <c r="IL9" s="227"/>
      <c r="IM9" s="227"/>
      <c r="IN9" s="227"/>
      <c r="IO9" s="227"/>
      <c r="IP9" s="227"/>
      <c r="IQ9" s="227"/>
      <c r="IR9" s="227"/>
      <c r="IS9" s="227"/>
      <c r="IT9" s="227"/>
      <c r="IU9" s="227"/>
      <c r="IV9" s="227"/>
      <c r="IW9" s="227"/>
      <c r="IX9" s="227"/>
      <c r="IY9" s="227"/>
      <c r="IZ9" s="227"/>
      <c r="JA9" s="227"/>
      <c r="JB9" s="227"/>
      <c r="JC9" s="227"/>
      <c r="JD9" s="227"/>
      <c r="JE9" s="227"/>
      <c r="JF9" s="227"/>
      <c r="JG9" s="227"/>
      <c r="JH9" s="227"/>
      <c r="JI9" s="227"/>
      <c r="JJ9" s="227"/>
      <c r="JK9" s="227"/>
      <c r="JL9" s="227"/>
      <c r="JM9" s="227"/>
      <c r="JN9" s="227"/>
      <c r="JO9" s="227"/>
      <c r="JP9" s="227"/>
      <c r="JQ9" s="227"/>
      <c r="JR9" s="227"/>
      <c r="JS9" s="227"/>
      <c r="JT9" s="227"/>
      <c r="JU9" s="227"/>
      <c r="JV9" s="227"/>
      <c r="JW9" s="227"/>
      <c r="JX9" s="227"/>
      <c r="JY9" s="227"/>
      <c r="JZ9" s="227"/>
      <c r="KA9" s="227"/>
      <c r="KB9" s="227"/>
      <c r="KC9" s="227"/>
      <c r="KD9" s="227"/>
      <c r="KE9" s="227"/>
      <c r="KF9" s="227"/>
      <c r="KG9" s="227"/>
      <c r="KH9" s="227"/>
      <c r="KI9" s="227"/>
      <c r="KJ9" s="227"/>
    </row>
    <row r="10" spans="1:296" s="7" customFormat="1" ht="51" customHeight="1">
      <c r="A10" s="252"/>
      <c r="B10" s="19" t="s">
        <v>200</v>
      </c>
      <c r="C10" s="253"/>
      <c r="D10" s="9" t="s">
        <v>705</v>
      </c>
      <c r="E10" s="253"/>
      <c r="F10" s="90"/>
      <c r="G10" s="3"/>
      <c r="H10" s="90"/>
      <c r="I10" s="3"/>
      <c r="J10" s="624" t="s">
        <v>793</v>
      </c>
      <c r="K10" s="6"/>
      <c r="L10" s="251"/>
      <c r="M10" s="6"/>
      <c r="N10" s="251"/>
      <c r="O10" s="6"/>
      <c r="P10" s="251"/>
      <c r="Q10" s="6"/>
      <c r="R10" s="251"/>
      <c r="S10" s="6"/>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c r="EC10" s="227"/>
      <c r="ED10" s="227"/>
      <c r="EE10" s="227"/>
      <c r="EF10" s="227"/>
      <c r="EG10" s="227"/>
      <c r="EH10" s="227"/>
      <c r="EI10" s="227"/>
      <c r="EJ10" s="227"/>
      <c r="EK10" s="227"/>
      <c r="EL10" s="227"/>
      <c r="EM10" s="227"/>
      <c r="EN10" s="227"/>
      <c r="EO10" s="227"/>
      <c r="EP10" s="227"/>
      <c r="EQ10" s="227"/>
      <c r="ER10" s="227"/>
      <c r="ES10" s="227"/>
      <c r="ET10" s="227"/>
      <c r="EU10" s="227"/>
      <c r="EV10" s="227"/>
      <c r="EW10" s="227"/>
      <c r="EX10" s="227"/>
      <c r="EY10" s="227"/>
      <c r="EZ10" s="227"/>
      <c r="FA10" s="227"/>
      <c r="FB10" s="227"/>
      <c r="FC10" s="227"/>
      <c r="FD10" s="227"/>
      <c r="FE10" s="227"/>
      <c r="FF10" s="227"/>
      <c r="FG10" s="227"/>
      <c r="FH10" s="227"/>
      <c r="FI10" s="227"/>
      <c r="FJ10" s="227"/>
      <c r="FK10" s="227"/>
      <c r="FL10" s="227"/>
      <c r="FM10" s="227"/>
      <c r="FN10" s="227"/>
      <c r="FO10" s="227"/>
      <c r="FP10" s="227"/>
      <c r="FQ10" s="227"/>
      <c r="FR10" s="227"/>
      <c r="FS10" s="227"/>
      <c r="FT10" s="227"/>
      <c r="FU10" s="227"/>
      <c r="FV10" s="227"/>
      <c r="FW10" s="227"/>
      <c r="FX10" s="227"/>
      <c r="FY10" s="227"/>
      <c r="FZ10" s="227"/>
      <c r="GA10" s="227"/>
      <c r="GB10" s="227"/>
      <c r="GC10" s="227"/>
      <c r="GD10" s="227"/>
      <c r="GE10" s="227"/>
      <c r="GF10" s="227"/>
      <c r="GG10" s="227"/>
      <c r="GH10" s="227"/>
      <c r="GI10" s="227"/>
      <c r="GJ10" s="227"/>
      <c r="GK10" s="227"/>
      <c r="GL10" s="227"/>
      <c r="GM10" s="227"/>
      <c r="GN10" s="227"/>
      <c r="GO10" s="227"/>
      <c r="GP10" s="227"/>
      <c r="GQ10" s="227"/>
      <c r="GR10" s="227"/>
      <c r="GS10" s="227"/>
      <c r="GT10" s="227"/>
      <c r="GU10" s="227"/>
      <c r="GV10" s="227"/>
      <c r="GW10" s="227"/>
      <c r="GX10" s="227"/>
      <c r="GY10" s="227"/>
      <c r="GZ10" s="227"/>
      <c r="HA10" s="227"/>
      <c r="HB10" s="227"/>
      <c r="HC10" s="227"/>
      <c r="HD10" s="227"/>
      <c r="HE10" s="227"/>
      <c r="HF10" s="227"/>
      <c r="HG10" s="227"/>
      <c r="HH10" s="227"/>
      <c r="HI10" s="227"/>
      <c r="HJ10" s="227"/>
      <c r="HK10" s="227"/>
      <c r="HL10" s="227"/>
      <c r="HM10" s="227"/>
      <c r="HN10" s="227"/>
      <c r="HO10" s="227"/>
      <c r="HP10" s="227"/>
      <c r="HQ10" s="227"/>
      <c r="HR10" s="227"/>
      <c r="HS10" s="227"/>
      <c r="HT10" s="227"/>
      <c r="HU10" s="227"/>
      <c r="HV10" s="227"/>
      <c r="HW10" s="227"/>
      <c r="HX10" s="227"/>
      <c r="HY10" s="227"/>
      <c r="HZ10" s="227"/>
      <c r="IA10" s="227"/>
      <c r="IB10" s="227"/>
      <c r="IC10" s="227"/>
      <c r="ID10" s="227"/>
      <c r="IE10" s="227"/>
      <c r="IF10" s="227"/>
      <c r="IG10" s="227"/>
      <c r="IH10" s="227"/>
      <c r="II10" s="227"/>
      <c r="IJ10" s="227"/>
      <c r="IK10" s="227"/>
      <c r="IL10" s="227"/>
      <c r="IM10" s="227"/>
      <c r="IN10" s="227"/>
      <c r="IO10" s="227"/>
      <c r="IP10" s="227"/>
      <c r="IQ10" s="227"/>
      <c r="IR10" s="227"/>
      <c r="IS10" s="227"/>
      <c r="IT10" s="227"/>
      <c r="IU10" s="227"/>
      <c r="IV10" s="227"/>
      <c r="IW10" s="227"/>
      <c r="IX10" s="227"/>
      <c r="IY10" s="227"/>
      <c r="IZ10" s="227"/>
      <c r="JA10" s="227"/>
      <c r="JB10" s="227"/>
      <c r="JC10" s="227"/>
      <c r="JD10" s="227"/>
      <c r="JE10" s="227"/>
      <c r="JF10" s="227"/>
      <c r="JG10" s="227"/>
      <c r="JH10" s="227"/>
      <c r="JI10" s="227"/>
      <c r="JJ10" s="227"/>
      <c r="JK10" s="227"/>
      <c r="JL10" s="227"/>
      <c r="JM10" s="227"/>
      <c r="JN10" s="227"/>
      <c r="JO10" s="227"/>
      <c r="JP10" s="227"/>
      <c r="JQ10" s="227"/>
      <c r="JR10" s="227"/>
      <c r="JS10" s="227"/>
      <c r="JT10" s="227"/>
      <c r="JU10" s="227"/>
      <c r="JV10" s="227"/>
      <c r="JW10" s="227"/>
      <c r="JX10" s="227"/>
      <c r="JY10" s="227"/>
      <c r="JZ10" s="227"/>
      <c r="KA10" s="227"/>
      <c r="KB10" s="227"/>
      <c r="KC10" s="227"/>
      <c r="KD10" s="227"/>
      <c r="KE10" s="227"/>
      <c r="KF10" s="227"/>
      <c r="KG10" s="227"/>
      <c r="KH10" s="227"/>
      <c r="KI10" s="227"/>
      <c r="KJ10" s="227"/>
    </row>
    <row r="11" spans="1:296" s="7" customFormat="1" ht="51" customHeight="1">
      <c r="A11" s="245"/>
      <c r="B11" s="20" t="s">
        <v>201</v>
      </c>
      <c r="C11" s="240"/>
      <c r="D11" s="9" t="s">
        <v>705</v>
      </c>
      <c r="E11" s="240"/>
      <c r="F11" s="621" t="s">
        <v>795</v>
      </c>
      <c r="G11" s="31"/>
      <c r="H11" s="627" t="s">
        <v>748</v>
      </c>
      <c r="I11" s="31"/>
      <c r="J11" s="620"/>
      <c r="K11" s="28"/>
      <c r="L11" s="251"/>
      <c r="M11" s="28"/>
      <c r="N11" s="251"/>
      <c r="O11" s="28"/>
      <c r="P11" s="251"/>
      <c r="Q11" s="28"/>
      <c r="R11" s="251"/>
      <c r="S11" s="28"/>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27"/>
      <c r="FA11" s="227"/>
      <c r="FB11" s="227"/>
      <c r="FC11" s="227"/>
      <c r="FD11" s="227"/>
      <c r="FE11" s="227"/>
      <c r="FF11" s="227"/>
      <c r="FG11" s="227"/>
      <c r="FH11" s="227"/>
      <c r="FI11" s="227"/>
      <c r="FJ11" s="227"/>
      <c r="FK11" s="227"/>
      <c r="FL11" s="227"/>
      <c r="FM11" s="227"/>
      <c r="FN11" s="227"/>
      <c r="FO11" s="227"/>
      <c r="FP11" s="227"/>
      <c r="FQ11" s="227"/>
      <c r="FR11" s="227"/>
      <c r="FS11" s="227"/>
      <c r="FT11" s="227"/>
      <c r="FU11" s="227"/>
      <c r="FV11" s="227"/>
      <c r="FW11" s="227"/>
      <c r="FX11" s="227"/>
      <c r="FY11" s="227"/>
      <c r="FZ11" s="227"/>
      <c r="GA11" s="227"/>
      <c r="GB11" s="227"/>
      <c r="GC11" s="227"/>
      <c r="GD11" s="227"/>
      <c r="GE11" s="227"/>
      <c r="GF11" s="227"/>
      <c r="GG11" s="227"/>
      <c r="GH11" s="227"/>
      <c r="GI11" s="227"/>
      <c r="GJ11" s="227"/>
      <c r="GK11" s="227"/>
      <c r="GL11" s="227"/>
      <c r="GM11" s="227"/>
      <c r="GN11" s="227"/>
      <c r="GO11" s="227"/>
      <c r="GP11" s="227"/>
      <c r="GQ11" s="227"/>
      <c r="GR11" s="227"/>
      <c r="GS11" s="227"/>
      <c r="GT11" s="227"/>
      <c r="GU11" s="227"/>
      <c r="GV11" s="227"/>
      <c r="GW11" s="227"/>
      <c r="GX11" s="227"/>
      <c r="GY11" s="227"/>
      <c r="GZ11" s="227"/>
      <c r="HA11" s="227"/>
      <c r="HB11" s="227"/>
      <c r="HC11" s="227"/>
      <c r="HD11" s="227"/>
      <c r="HE11" s="227"/>
      <c r="HF11" s="227"/>
      <c r="HG11" s="227"/>
      <c r="HH11" s="227"/>
      <c r="HI11" s="227"/>
      <c r="HJ11" s="227"/>
      <c r="HK11" s="227"/>
      <c r="HL11" s="227"/>
      <c r="HM11" s="227"/>
      <c r="HN11" s="227"/>
      <c r="HO11" s="227"/>
      <c r="HP11" s="227"/>
      <c r="HQ11" s="227"/>
      <c r="HR11" s="227"/>
      <c r="HS11" s="227"/>
      <c r="HT11" s="227"/>
      <c r="HU11" s="227"/>
      <c r="HV11" s="227"/>
      <c r="HW11" s="227"/>
      <c r="HX11" s="227"/>
      <c r="HY11" s="227"/>
      <c r="HZ11" s="227"/>
      <c r="IA11" s="227"/>
      <c r="IB11" s="227"/>
      <c r="IC11" s="227"/>
      <c r="ID11" s="227"/>
      <c r="IE11" s="227"/>
      <c r="IF11" s="227"/>
      <c r="IG11" s="227"/>
      <c r="IH11" s="227"/>
      <c r="II11" s="227"/>
      <c r="IJ11" s="227"/>
      <c r="IK11" s="227"/>
      <c r="IL11" s="227"/>
      <c r="IM11" s="227"/>
      <c r="IN11" s="227"/>
      <c r="IO11" s="227"/>
      <c r="IP11" s="227"/>
      <c r="IQ11" s="227"/>
      <c r="IR11" s="227"/>
      <c r="IS11" s="227"/>
      <c r="IT11" s="227"/>
      <c r="IU11" s="227"/>
      <c r="IV11" s="227"/>
      <c r="IW11" s="227"/>
      <c r="IX11" s="227"/>
      <c r="IY11" s="227"/>
      <c r="IZ11" s="227"/>
      <c r="JA11" s="227"/>
      <c r="JB11" s="227"/>
      <c r="JC11" s="227"/>
      <c r="JD11" s="227"/>
      <c r="JE11" s="227"/>
      <c r="JF11" s="227"/>
      <c r="JG11" s="227"/>
      <c r="JH11" s="227"/>
      <c r="JI11" s="227"/>
      <c r="JJ11" s="227"/>
      <c r="JK11" s="227"/>
      <c r="JL11" s="227"/>
      <c r="JM11" s="227"/>
      <c r="JN11" s="227"/>
      <c r="JO11" s="227"/>
      <c r="JP11" s="227"/>
      <c r="JQ11" s="227"/>
      <c r="JR11" s="227"/>
      <c r="JS11" s="227"/>
      <c r="JT11" s="227"/>
      <c r="JU11" s="227"/>
      <c r="JV11" s="227"/>
      <c r="JW11" s="227"/>
      <c r="JX11" s="227"/>
      <c r="JY11" s="227"/>
      <c r="JZ11" s="227"/>
      <c r="KA11" s="227"/>
      <c r="KB11" s="227"/>
      <c r="KC11" s="227"/>
      <c r="KD11" s="227"/>
      <c r="KE11" s="227"/>
      <c r="KF11" s="227"/>
      <c r="KG11" s="227"/>
      <c r="KH11" s="227"/>
      <c r="KI11" s="227"/>
      <c r="KJ11" s="227"/>
    </row>
    <row r="12" spans="1:296" s="7" customFormat="1" ht="51" customHeight="1">
      <c r="A12" s="245"/>
      <c r="B12" s="21" t="s">
        <v>792</v>
      </c>
      <c r="C12" s="240"/>
      <c r="D12" s="428" t="s">
        <v>791</v>
      </c>
      <c r="E12" s="240"/>
      <c r="F12" s="625"/>
      <c r="G12" s="3"/>
      <c r="H12" s="628"/>
      <c r="I12" s="3"/>
      <c r="J12" s="620"/>
      <c r="K12" s="6"/>
      <c r="L12" s="251"/>
      <c r="M12" s="6"/>
      <c r="N12" s="251"/>
      <c r="O12" s="6"/>
      <c r="P12" s="251"/>
      <c r="Q12" s="6"/>
      <c r="R12" s="251"/>
      <c r="S12" s="6"/>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27"/>
      <c r="FA12" s="227"/>
      <c r="FB12" s="227"/>
      <c r="FC12" s="227"/>
      <c r="FD12" s="227"/>
      <c r="FE12" s="227"/>
      <c r="FF12" s="227"/>
      <c r="FG12" s="227"/>
      <c r="FH12" s="227"/>
      <c r="FI12" s="227"/>
      <c r="FJ12" s="227"/>
      <c r="FK12" s="227"/>
      <c r="FL12" s="227"/>
      <c r="FM12" s="227"/>
      <c r="FN12" s="227"/>
      <c r="FO12" s="227"/>
      <c r="FP12" s="227"/>
      <c r="FQ12" s="227"/>
      <c r="FR12" s="227"/>
      <c r="FS12" s="227"/>
      <c r="FT12" s="227"/>
      <c r="FU12" s="227"/>
      <c r="FV12" s="227"/>
      <c r="FW12" s="227"/>
      <c r="FX12" s="227"/>
      <c r="FY12" s="227"/>
      <c r="FZ12" s="227"/>
      <c r="GA12" s="227"/>
      <c r="GB12" s="227"/>
      <c r="GC12" s="227"/>
      <c r="GD12" s="227"/>
      <c r="GE12" s="227"/>
      <c r="GF12" s="227"/>
      <c r="GG12" s="227"/>
      <c r="GH12" s="227"/>
      <c r="GI12" s="227"/>
      <c r="GJ12" s="227"/>
      <c r="GK12" s="227"/>
      <c r="GL12" s="227"/>
      <c r="GM12" s="227"/>
      <c r="GN12" s="227"/>
      <c r="GO12" s="227"/>
      <c r="GP12" s="227"/>
      <c r="GQ12" s="227"/>
      <c r="GR12" s="227"/>
      <c r="GS12" s="227"/>
      <c r="GT12" s="227"/>
      <c r="GU12" s="227"/>
      <c r="GV12" s="227"/>
      <c r="GW12" s="227"/>
      <c r="GX12" s="227"/>
      <c r="GY12" s="227"/>
      <c r="GZ12" s="227"/>
      <c r="HA12" s="227"/>
      <c r="HB12" s="227"/>
      <c r="HC12" s="227"/>
      <c r="HD12" s="227"/>
      <c r="HE12" s="227"/>
      <c r="HF12" s="227"/>
      <c r="HG12" s="227"/>
      <c r="HH12" s="227"/>
      <c r="HI12" s="227"/>
      <c r="HJ12" s="227"/>
      <c r="HK12" s="227"/>
      <c r="HL12" s="227"/>
      <c r="HM12" s="227"/>
      <c r="HN12" s="227"/>
      <c r="HO12" s="227"/>
      <c r="HP12" s="227"/>
      <c r="HQ12" s="227"/>
      <c r="HR12" s="227"/>
      <c r="HS12" s="227"/>
      <c r="HT12" s="227"/>
      <c r="HU12" s="227"/>
      <c r="HV12" s="227"/>
      <c r="HW12" s="227"/>
      <c r="HX12" s="227"/>
      <c r="HY12" s="227"/>
      <c r="HZ12" s="227"/>
      <c r="IA12" s="227"/>
      <c r="IB12" s="227"/>
      <c r="IC12" s="227"/>
      <c r="ID12" s="227"/>
      <c r="IE12" s="227"/>
      <c r="IF12" s="227"/>
      <c r="IG12" s="227"/>
      <c r="IH12" s="227"/>
      <c r="II12" s="227"/>
      <c r="IJ12" s="227"/>
      <c r="IK12" s="227"/>
      <c r="IL12" s="227"/>
      <c r="IM12" s="227"/>
      <c r="IN12" s="227"/>
      <c r="IO12" s="227"/>
      <c r="IP12" s="227"/>
      <c r="IQ12" s="227"/>
      <c r="IR12" s="227"/>
      <c r="IS12" s="227"/>
      <c r="IT12" s="227"/>
      <c r="IU12" s="227"/>
      <c r="IV12" s="227"/>
      <c r="IW12" s="227"/>
      <c r="IX12" s="227"/>
      <c r="IY12" s="227"/>
      <c r="IZ12" s="227"/>
      <c r="JA12" s="227"/>
      <c r="JB12" s="227"/>
      <c r="JC12" s="227"/>
      <c r="JD12" s="227"/>
      <c r="JE12" s="227"/>
      <c r="JF12" s="227"/>
      <c r="JG12" s="227"/>
      <c r="JH12" s="227"/>
      <c r="JI12" s="227"/>
      <c r="JJ12" s="227"/>
      <c r="JK12" s="227"/>
      <c r="JL12" s="227"/>
      <c r="JM12" s="227"/>
      <c r="JN12" s="227"/>
      <c r="JO12" s="227"/>
      <c r="JP12" s="227"/>
      <c r="JQ12" s="227"/>
      <c r="JR12" s="227"/>
      <c r="JS12" s="227"/>
      <c r="JT12" s="227"/>
      <c r="JU12" s="227"/>
      <c r="JV12" s="227"/>
      <c r="JW12" s="227"/>
      <c r="JX12" s="227"/>
      <c r="JY12" s="227"/>
      <c r="JZ12" s="227"/>
      <c r="KA12" s="227"/>
      <c r="KB12" s="227"/>
      <c r="KC12" s="227"/>
      <c r="KD12" s="227"/>
      <c r="KE12" s="227"/>
      <c r="KF12" s="227"/>
      <c r="KG12" s="227"/>
      <c r="KH12" s="227"/>
      <c r="KI12" s="227"/>
      <c r="KJ12" s="227"/>
    </row>
    <row r="13" spans="1:296" s="7" customFormat="1" ht="51" customHeight="1">
      <c r="A13" s="245"/>
      <c r="B13" s="22" t="str">
        <f>LEFT(B12,SEARCH(",",B12))&amp;" valor"</f>
        <v>Petróleo crudo (2709), valor</v>
      </c>
      <c r="C13" s="240"/>
      <c r="D13" s="379">
        <v>22361180</v>
      </c>
      <c r="E13" s="240"/>
      <c r="F13" s="625"/>
      <c r="G13" s="254"/>
      <c r="H13" s="628"/>
      <c r="I13" s="254"/>
      <c r="J13" s="620"/>
      <c r="K13" s="255"/>
      <c r="L13" s="251"/>
      <c r="M13" s="255"/>
      <c r="N13" s="251"/>
      <c r="O13" s="255"/>
      <c r="P13" s="251"/>
      <c r="Q13" s="255"/>
      <c r="R13" s="251"/>
      <c r="S13" s="255"/>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c r="EJ13" s="227"/>
      <c r="EK13" s="227"/>
      <c r="EL13" s="227"/>
      <c r="EM13" s="227"/>
      <c r="EN13" s="227"/>
      <c r="EO13" s="227"/>
      <c r="EP13" s="227"/>
      <c r="EQ13" s="227"/>
      <c r="ER13" s="227"/>
      <c r="ES13" s="227"/>
      <c r="ET13" s="227"/>
      <c r="EU13" s="227"/>
      <c r="EV13" s="227"/>
      <c r="EW13" s="227"/>
      <c r="EX13" s="227"/>
      <c r="EY13" s="227"/>
      <c r="EZ13" s="227"/>
      <c r="FA13" s="227"/>
      <c r="FB13" s="227"/>
      <c r="FC13" s="227"/>
      <c r="FD13" s="227"/>
      <c r="FE13" s="227"/>
      <c r="FF13" s="227"/>
      <c r="FG13" s="227"/>
      <c r="FH13" s="227"/>
      <c r="FI13" s="227"/>
      <c r="FJ13" s="227"/>
      <c r="FK13" s="227"/>
      <c r="FL13" s="227"/>
      <c r="FM13" s="227"/>
      <c r="FN13" s="227"/>
      <c r="FO13" s="227"/>
      <c r="FP13" s="227"/>
      <c r="FQ13" s="227"/>
      <c r="FR13" s="227"/>
      <c r="FS13" s="227"/>
      <c r="FT13" s="227"/>
      <c r="FU13" s="227"/>
      <c r="FV13" s="227"/>
      <c r="FW13" s="227"/>
      <c r="FX13" s="227"/>
      <c r="FY13" s="227"/>
      <c r="FZ13" s="227"/>
      <c r="GA13" s="227"/>
      <c r="GB13" s="227"/>
      <c r="GC13" s="227"/>
      <c r="GD13" s="227"/>
      <c r="GE13" s="227"/>
      <c r="GF13" s="227"/>
      <c r="GG13" s="227"/>
      <c r="GH13" s="227"/>
      <c r="GI13" s="227"/>
      <c r="GJ13" s="227"/>
      <c r="GK13" s="227"/>
      <c r="GL13" s="227"/>
      <c r="GM13" s="227"/>
      <c r="GN13" s="227"/>
      <c r="GO13" s="227"/>
      <c r="GP13" s="227"/>
      <c r="GQ13" s="227"/>
      <c r="GR13" s="227"/>
      <c r="GS13" s="227"/>
      <c r="GT13" s="227"/>
      <c r="GU13" s="227"/>
      <c r="GV13" s="227"/>
      <c r="GW13" s="227"/>
      <c r="GX13" s="227"/>
      <c r="GY13" s="227"/>
      <c r="GZ13" s="227"/>
      <c r="HA13" s="227"/>
      <c r="HB13" s="227"/>
      <c r="HC13" s="227"/>
      <c r="HD13" s="227"/>
      <c r="HE13" s="227"/>
      <c r="HF13" s="227"/>
      <c r="HG13" s="227"/>
      <c r="HH13" s="227"/>
      <c r="HI13" s="227"/>
      <c r="HJ13" s="227"/>
      <c r="HK13" s="227"/>
      <c r="HL13" s="227"/>
      <c r="HM13" s="227"/>
      <c r="HN13" s="227"/>
      <c r="HO13" s="227"/>
      <c r="HP13" s="227"/>
      <c r="HQ13" s="227"/>
      <c r="HR13" s="227"/>
      <c r="HS13" s="227"/>
      <c r="HT13" s="227"/>
      <c r="HU13" s="227"/>
      <c r="HV13" s="227"/>
      <c r="HW13" s="227"/>
      <c r="HX13" s="227"/>
      <c r="HY13" s="227"/>
      <c r="HZ13" s="227"/>
      <c r="IA13" s="227"/>
      <c r="IB13" s="227"/>
      <c r="IC13" s="227"/>
      <c r="ID13" s="227"/>
      <c r="IE13" s="227"/>
      <c r="IF13" s="227"/>
      <c r="IG13" s="227"/>
      <c r="IH13" s="227"/>
      <c r="II13" s="227"/>
      <c r="IJ13" s="227"/>
      <c r="IK13" s="227"/>
      <c r="IL13" s="227"/>
      <c r="IM13" s="227"/>
      <c r="IN13" s="227"/>
      <c r="IO13" s="227"/>
      <c r="IP13" s="227"/>
      <c r="IQ13" s="227"/>
      <c r="IR13" s="227"/>
      <c r="IS13" s="227"/>
      <c r="IT13" s="227"/>
      <c r="IU13" s="227"/>
      <c r="IV13" s="227"/>
      <c r="IW13" s="227"/>
      <c r="IX13" s="227"/>
      <c r="IY13" s="227"/>
      <c r="IZ13" s="227"/>
      <c r="JA13" s="227"/>
      <c r="JB13" s="227"/>
      <c r="JC13" s="227"/>
      <c r="JD13" s="227"/>
      <c r="JE13" s="227"/>
      <c r="JF13" s="227"/>
      <c r="JG13" s="227"/>
      <c r="JH13" s="227"/>
      <c r="JI13" s="227"/>
      <c r="JJ13" s="227"/>
      <c r="JK13" s="227"/>
      <c r="JL13" s="227"/>
      <c r="JM13" s="227"/>
      <c r="JN13" s="227"/>
      <c r="JO13" s="227"/>
      <c r="JP13" s="227"/>
      <c r="JQ13" s="227"/>
      <c r="JR13" s="227"/>
      <c r="JS13" s="227"/>
      <c r="JT13" s="227"/>
      <c r="JU13" s="227"/>
      <c r="JV13" s="227"/>
      <c r="JW13" s="227"/>
      <c r="JX13" s="227"/>
      <c r="JY13" s="227"/>
      <c r="JZ13" s="227"/>
      <c r="KA13" s="227"/>
      <c r="KB13" s="227"/>
      <c r="KC13" s="227"/>
      <c r="KD13" s="227"/>
      <c r="KE13" s="227"/>
      <c r="KF13" s="227"/>
      <c r="KG13" s="227"/>
      <c r="KH13" s="227"/>
      <c r="KI13" s="227"/>
      <c r="KJ13" s="227"/>
    </row>
    <row r="14" spans="1:296" s="7" customFormat="1" ht="51" customHeight="1">
      <c r="A14" s="245"/>
      <c r="B14" s="21" t="s">
        <v>794</v>
      </c>
      <c r="C14" s="240"/>
      <c r="D14" s="379">
        <v>1279</v>
      </c>
      <c r="E14" s="240"/>
      <c r="F14" s="625"/>
      <c r="G14" s="256"/>
      <c r="H14" s="628"/>
      <c r="I14" s="256"/>
      <c r="J14" s="620"/>
      <c r="K14" s="255"/>
      <c r="L14" s="251"/>
      <c r="M14" s="255"/>
      <c r="N14" s="251"/>
      <c r="O14" s="255"/>
      <c r="P14" s="251"/>
      <c r="Q14" s="255"/>
      <c r="R14" s="251"/>
      <c r="S14" s="255"/>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27"/>
      <c r="DJ14" s="227"/>
      <c r="DK14" s="227"/>
      <c r="DL14" s="227"/>
      <c r="DM14" s="227"/>
      <c r="DN14" s="227"/>
      <c r="DO14" s="227"/>
      <c r="DP14" s="227"/>
      <c r="DQ14" s="227"/>
      <c r="DR14" s="227"/>
      <c r="DS14" s="227"/>
      <c r="DT14" s="227"/>
      <c r="DU14" s="227"/>
      <c r="DV14" s="227"/>
      <c r="DW14" s="227"/>
      <c r="DX14" s="227"/>
      <c r="DY14" s="227"/>
      <c r="DZ14" s="227"/>
      <c r="EA14" s="227"/>
      <c r="EB14" s="227"/>
      <c r="EC14" s="227"/>
      <c r="ED14" s="227"/>
      <c r="EE14" s="227"/>
      <c r="EF14" s="227"/>
      <c r="EG14" s="227"/>
      <c r="EH14" s="227"/>
      <c r="EI14" s="227"/>
      <c r="EJ14" s="227"/>
      <c r="EK14" s="227"/>
      <c r="EL14" s="227"/>
      <c r="EM14" s="227"/>
      <c r="EN14" s="227"/>
      <c r="EO14" s="227"/>
      <c r="EP14" s="227"/>
      <c r="EQ14" s="227"/>
      <c r="ER14" s="227"/>
      <c r="ES14" s="227"/>
      <c r="ET14" s="227"/>
      <c r="EU14" s="227"/>
      <c r="EV14" s="227"/>
      <c r="EW14" s="227"/>
      <c r="EX14" s="227"/>
      <c r="EY14" s="227"/>
      <c r="EZ14" s="227"/>
      <c r="FA14" s="227"/>
      <c r="FB14" s="227"/>
      <c r="FC14" s="227"/>
      <c r="FD14" s="227"/>
      <c r="FE14" s="227"/>
      <c r="FF14" s="227"/>
      <c r="FG14" s="227"/>
      <c r="FH14" s="227"/>
      <c r="FI14" s="227"/>
      <c r="FJ14" s="227"/>
      <c r="FK14" s="227"/>
      <c r="FL14" s="227"/>
      <c r="FM14" s="227"/>
      <c r="FN14" s="227"/>
      <c r="FO14" s="227"/>
      <c r="FP14" s="227"/>
      <c r="FQ14" s="227"/>
      <c r="FR14" s="227"/>
      <c r="FS14" s="227"/>
      <c r="FT14" s="227"/>
      <c r="FU14" s="227"/>
      <c r="FV14" s="227"/>
      <c r="FW14" s="227"/>
      <c r="FX14" s="227"/>
      <c r="FY14" s="227"/>
      <c r="FZ14" s="227"/>
      <c r="GA14" s="227"/>
      <c r="GB14" s="227"/>
      <c r="GC14" s="227"/>
      <c r="GD14" s="227"/>
      <c r="GE14" s="227"/>
      <c r="GF14" s="227"/>
      <c r="GG14" s="227"/>
      <c r="GH14" s="227"/>
      <c r="GI14" s="227"/>
      <c r="GJ14" s="227"/>
      <c r="GK14" s="227"/>
      <c r="GL14" s="227"/>
      <c r="GM14" s="227"/>
      <c r="GN14" s="227"/>
      <c r="GO14" s="227"/>
      <c r="GP14" s="227"/>
      <c r="GQ14" s="227"/>
      <c r="GR14" s="227"/>
      <c r="GS14" s="227"/>
      <c r="GT14" s="227"/>
      <c r="GU14" s="227"/>
      <c r="GV14" s="227"/>
      <c r="GW14" s="227"/>
      <c r="GX14" s="227"/>
      <c r="GY14" s="227"/>
      <c r="GZ14" s="227"/>
      <c r="HA14" s="227"/>
      <c r="HB14" s="227"/>
      <c r="HC14" s="227"/>
      <c r="HD14" s="227"/>
      <c r="HE14" s="227"/>
      <c r="HF14" s="227"/>
      <c r="HG14" s="227"/>
      <c r="HH14" s="227"/>
      <c r="HI14" s="227"/>
      <c r="HJ14" s="227"/>
      <c r="HK14" s="227"/>
      <c r="HL14" s="227"/>
      <c r="HM14" s="227"/>
      <c r="HN14" s="227"/>
      <c r="HO14" s="227"/>
      <c r="HP14" s="227"/>
      <c r="HQ14" s="227"/>
      <c r="HR14" s="227"/>
      <c r="HS14" s="227"/>
      <c r="HT14" s="227"/>
      <c r="HU14" s="227"/>
      <c r="HV14" s="227"/>
      <c r="HW14" s="227"/>
      <c r="HX14" s="227"/>
      <c r="HY14" s="227"/>
      <c r="HZ14" s="227"/>
      <c r="IA14" s="227"/>
      <c r="IB14" s="227"/>
      <c r="IC14" s="227"/>
      <c r="ID14" s="227"/>
      <c r="IE14" s="227"/>
      <c r="IF14" s="227"/>
      <c r="IG14" s="227"/>
      <c r="IH14" s="227"/>
      <c r="II14" s="227"/>
      <c r="IJ14" s="227"/>
      <c r="IK14" s="227"/>
      <c r="IL14" s="227"/>
      <c r="IM14" s="227"/>
      <c r="IN14" s="227"/>
      <c r="IO14" s="227"/>
      <c r="IP14" s="227"/>
      <c r="IQ14" s="227"/>
      <c r="IR14" s="227"/>
      <c r="IS14" s="227"/>
      <c r="IT14" s="227"/>
      <c r="IU14" s="227"/>
      <c r="IV14" s="227"/>
      <c r="IW14" s="227"/>
      <c r="IX14" s="227"/>
      <c r="IY14" s="227"/>
      <c r="IZ14" s="227"/>
      <c r="JA14" s="227"/>
      <c r="JB14" s="227"/>
      <c r="JC14" s="227"/>
      <c r="JD14" s="227"/>
      <c r="JE14" s="227"/>
      <c r="JF14" s="227"/>
      <c r="JG14" s="227"/>
      <c r="JH14" s="227"/>
      <c r="JI14" s="227"/>
      <c r="JJ14" s="227"/>
      <c r="JK14" s="227"/>
      <c r="JL14" s="227"/>
      <c r="JM14" s="227"/>
      <c r="JN14" s="227"/>
      <c r="JO14" s="227"/>
      <c r="JP14" s="227"/>
      <c r="JQ14" s="227"/>
      <c r="JR14" s="227"/>
      <c r="JS14" s="227"/>
      <c r="JT14" s="227"/>
      <c r="JU14" s="227"/>
      <c r="JV14" s="227"/>
      <c r="JW14" s="227"/>
      <c r="JX14" s="227"/>
      <c r="JY14" s="227"/>
      <c r="JZ14" s="227"/>
      <c r="KA14" s="227"/>
      <c r="KB14" s="227"/>
      <c r="KC14" s="227"/>
      <c r="KD14" s="227"/>
      <c r="KE14" s="227"/>
      <c r="KF14" s="227"/>
      <c r="KG14" s="227"/>
      <c r="KH14" s="227"/>
      <c r="KI14" s="227"/>
      <c r="KJ14" s="227"/>
    </row>
    <row r="15" spans="1:296" s="7" customFormat="1" ht="51" customHeight="1">
      <c r="A15" s="245"/>
      <c r="B15" s="22" t="str">
        <f>LEFT(B14,SEARCH(",",B14))&amp;" valor"</f>
        <v>Gas natural (2711), valor</v>
      </c>
      <c r="C15" s="240"/>
      <c r="D15" s="379">
        <v>15319</v>
      </c>
      <c r="E15" s="240"/>
      <c r="F15" s="626"/>
      <c r="G15" s="256"/>
      <c r="H15" s="629"/>
      <c r="I15" s="256"/>
      <c r="J15" s="620"/>
      <c r="K15" s="255"/>
      <c r="L15" s="251"/>
      <c r="M15" s="255"/>
      <c r="N15" s="251"/>
      <c r="O15" s="255"/>
      <c r="P15" s="251"/>
      <c r="Q15" s="255"/>
      <c r="R15" s="251"/>
      <c r="S15" s="255"/>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27"/>
      <c r="FB15" s="227"/>
      <c r="FC15" s="227"/>
      <c r="FD15" s="227"/>
      <c r="FE15" s="227"/>
      <c r="FF15" s="227"/>
      <c r="FG15" s="227"/>
      <c r="FH15" s="227"/>
      <c r="FI15" s="227"/>
      <c r="FJ15" s="227"/>
      <c r="FK15" s="227"/>
      <c r="FL15" s="227"/>
      <c r="FM15" s="227"/>
      <c r="FN15" s="227"/>
      <c r="FO15" s="227"/>
      <c r="FP15" s="227"/>
      <c r="FQ15" s="227"/>
      <c r="FR15" s="227"/>
      <c r="FS15" s="227"/>
      <c r="FT15" s="227"/>
      <c r="FU15" s="227"/>
      <c r="FV15" s="227"/>
      <c r="FW15" s="227"/>
      <c r="FX15" s="227"/>
      <c r="FY15" s="227"/>
      <c r="FZ15" s="227"/>
      <c r="GA15" s="227"/>
      <c r="GB15" s="227"/>
      <c r="GC15" s="227"/>
      <c r="GD15" s="227"/>
      <c r="GE15" s="227"/>
      <c r="GF15" s="227"/>
      <c r="GG15" s="227"/>
      <c r="GH15" s="227"/>
      <c r="GI15" s="227"/>
      <c r="GJ15" s="227"/>
      <c r="GK15" s="227"/>
      <c r="GL15" s="227"/>
      <c r="GM15" s="227"/>
      <c r="GN15" s="227"/>
      <c r="GO15" s="227"/>
      <c r="GP15" s="227"/>
      <c r="GQ15" s="227"/>
      <c r="GR15" s="227"/>
      <c r="GS15" s="227"/>
      <c r="GT15" s="227"/>
      <c r="GU15" s="227"/>
      <c r="GV15" s="227"/>
      <c r="GW15" s="227"/>
      <c r="GX15" s="227"/>
      <c r="GY15" s="227"/>
      <c r="GZ15" s="227"/>
      <c r="HA15" s="227"/>
      <c r="HB15" s="227"/>
      <c r="HC15" s="227"/>
      <c r="HD15" s="227"/>
      <c r="HE15" s="227"/>
      <c r="HF15" s="227"/>
      <c r="HG15" s="227"/>
      <c r="HH15" s="227"/>
      <c r="HI15" s="227"/>
      <c r="HJ15" s="227"/>
      <c r="HK15" s="227"/>
      <c r="HL15" s="227"/>
      <c r="HM15" s="227"/>
      <c r="HN15" s="227"/>
      <c r="HO15" s="227"/>
      <c r="HP15" s="227"/>
      <c r="HQ15" s="227"/>
      <c r="HR15" s="227"/>
      <c r="HS15" s="227"/>
      <c r="HT15" s="227"/>
      <c r="HU15" s="227"/>
      <c r="HV15" s="227"/>
      <c r="HW15" s="227"/>
      <c r="HX15" s="227"/>
      <c r="HY15" s="227"/>
      <c r="HZ15" s="227"/>
      <c r="IA15" s="227"/>
      <c r="IB15" s="227"/>
      <c r="IC15" s="227"/>
      <c r="ID15" s="227"/>
      <c r="IE15" s="227"/>
      <c r="IF15" s="227"/>
      <c r="IG15" s="227"/>
      <c r="IH15" s="227"/>
      <c r="II15" s="227"/>
      <c r="IJ15" s="227"/>
      <c r="IK15" s="227"/>
      <c r="IL15" s="227"/>
      <c r="IM15" s="227"/>
      <c r="IN15" s="227"/>
      <c r="IO15" s="227"/>
      <c r="IP15" s="227"/>
      <c r="IQ15" s="227"/>
      <c r="IR15" s="227"/>
      <c r="IS15" s="227"/>
      <c r="IT15" s="227"/>
      <c r="IU15" s="227"/>
      <c r="IV15" s="227"/>
      <c r="IW15" s="227"/>
      <c r="IX15" s="227"/>
      <c r="IY15" s="227"/>
      <c r="IZ15" s="227"/>
      <c r="JA15" s="227"/>
      <c r="JB15" s="227"/>
      <c r="JC15" s="227"/>
      <c r="JD15" s="227"/>
      <c r="JE15" s="227"/>
      <c r="JF15" s="227"/>
      <c r="JG15" s="227"/>
      <c r="JH15" s="227"/>
      <c r="JI15" s="227"/>
      <c r="JJ15" s="227"/>
      <c r="JK15" s="227"/>
      <c r="JL15" s="227"/>
      <c r="JM15" s="227"/>
      <c r="JN15" s="227"/>
      <c r="JO15" s="227"/>
      <c r="JP15" s="227"/>
      <c r="JQ15" s="227"/>
      <c r="JR15" s="227"/>
      <c r="JS15" s="227"/>
      <c r="JT15" s="227"/>
      <c r="JU15" s="227"/>
      <c r="JV15" s="227"/>
      <c r="JW15" s="227"/>
      <c r="JX15" s="227"/>
      <c r="JY15" s="227"/>
      <c r="JZ15" s="227"/>
      <c r="KA15" s="227"/>
      <c r="KB15" s="227"/>
      <c r="KC15" s="227"/>
      <c r="KD15" s="227"/>
      <c r="KE15" s="227"/>
      <c r="KF15" s="227"/>
      <c r="KG15" s="227"/>
      <c r="KH15" s="227"/>
      <c r="KI15" s="227"/>
      <c r="KJ15" s="227"/>
    </row>
    <row r="16" spans="1:296" s="7" customFormat="1" ht="51" customHeight="1">
      <c r="A16" s="245"/>
      <c r="B16" s="21" t="s">
        <v>744</v>
      </c>
      <c r="C16" s="240"/>
      <c r="D16" s="381">
        <f>39+294408+3011736+359</f>
        <v>3306542</v>
      </c>
      <c r="E16" s="240"/>
      <c r="F16" s="621" t="s">
        <v>620</v>
      </c>
      <c r="G16"/>
      <c r="H16" s="562" t="s">
        <v>747</v>
      </c>
      <c r="I16"/>
      <c r="J16" s="620"/>
      <c r="K16"/>
      <c r="L16" s="251"/>
      <c r="M16"/>
      <c r="N16" s="251"/>
      <c r="O16"/>
      <c r="P16" s="251"/>
      <c r="Q16"/>
      <c r="R16" s="251"/>
      <c r="S16"/>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c r="CV16" s="227"/>
      <c r="CW16" s="227"/>
      <c r="CX16" s="227"/>
      <c r="CY16" s="227"/>
      <c r="CZ16" s="227"/>
      <c r="DA16" s="227"/>
      <c r="DB16" s="227"/>
      <c r="DC16" s="227"/>
      <c r="DD16" s="227"/>
      <c r="DE16" s="227"/>
      <c r="DF16" s="227"/>
      <c r="DG16" s="227"/>
      <c r="DH16" s="227"/>
      <c r="DI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27"/>
      <c r="FA16" s="227"/>
      <c r="FB16" s="227"/>
      <c r="FC16" s="227"/>
      <c r="FD16" s="227"/>
      <c r="FE16" s="227"/>
      <c r="FF16" s="227"/>
      <c r="FG16" s="227"/>
      <c r="FH16" s="227"/>
      <c r="FI16" s="227"/>
      <c r="FJ16" s="227"/>
      <c r="FK16" s="227"/>
      <c r="FL16" s="227"/>
      <c r="FM16" s="227"/>
      <c r="FN16" s="227"/>
      <c r="FO16" s="227"/>
      <c r="FP16" s="227"/>
      <c r="FQ16" s="227"/>
      <c r="FR16" s="227"/>
      <c r="FS16" s="227"/>
      <c r="FT16" s="227"/>
      <c r="FU16" s="227"/>
      <c r="FV16" s="227"/>
      <c r="FW16" s="227"/>
      <c r="FX16" s="227"/>
      <c r="FY16" s="227"/>
      <c r="FZ16" s="227"/>
      <c r="GA16" s="227"/>
      <c r="GB16" s="227"/>
      <c r="GC16" s="227"/>
      <c r="GD16" s="227"/>
      <c r="GE16" s="227"/>
      <c r="GF16" s="227"/>
      <c r="GG16" s="227"/>
      <c r="GH16" s="227"/>
      <c r="GI16" s="227"/>
      <c r="GJ16" s="227"/>
      <c r="GK16" s="227"/>
      <c r="GL16" s="227"/>
      <c r="GM16" s="227"/>
      <c r="GN16" s="227"/>
      <c r="GO16" s="227"/>
      <c r="GP16" s="227"/>
      <c r="GQ16" s="227"/>
      <c r="GR16" s="227"/>
      <c r="GS16" s="227"/>
      <c r="GT16" s="227"/>
      <c r="GU16" s="227"/>
      <c r="GV16" s="227"/>
      <c r="GW16" s="227"/>
      <c r="GX16" s="227"/>
      <c r="GY16" s="227"/>
      <c r="GZ16" s="227"/>
      <c r="HA16" s="227"/>
      <c r="HB16" s="227"/>
      <c r="HC16" s="227"/>
      <c r="HD16" s="227"/>
      <c r="HE16" s="227"/>
      <c r="HF16" s="227"/>
      <c r="HG16" s="227"/>
      <c r="HH16" s="227"/>
      <c r="HI16" s="227"/>
      <c r="HJ16" s="227"/>
      <c r="HK16" s="227"/>
      <c r="HL16" s="227"/>
      <c r="HM16" s="227"/>
      <c r="HN16" s="227"/>
      <c r="HO16" s="227"/>
      <c r="HP16" s="227"/>
      <c r="HQ16" s="227"/>
      <c r="HR16" s="227"/>
      <c r="HS16" s="227"/>
      <c r="HT16" s="227"/>
      <c r="HU16" s="227"/>
      <c r="HV16" s="227"/>
      <c r="HW16" s="227"/>
      <c r="HX16" s="227"/>
      <c r="HY16" s="227"/>
      <c r="HZ16" s="227"/>
      <c r="IA16" s="227"/>
      <c r="IB16" s="227"/>
      <c r="IC16" s="227"/>
      <c r="ID16" s="227"/>
      <c r="IE16" s="227"/>
      <c r="IF16" s="227"/>
      <c r="IG16" s="227"/>
      <c r="IH16" s="227"/>
      <c r="II16" s="227"/>
      <c r="IJ16" s="227"/>
      <c r="IK16" s="227"/>
      <c r="IL16" s="227"/>
      <c r="IM16" s="227"/>
      <c r="IN16" s="227"/>
      <c r="IO16" s="227"/>
      <c r="IP16" s="227"/>
      <c r="IQ16" s="227"/>
      <c r="IR16" s="227"/>
      <c r="IS16" s="227"/>
      <c r="IT16" s="227"/>
      <c r="IU16" s="227"/>
      <c r="IV16" s="227"/>
      <c r="IW16" s="227"/>
      <c r="IX16" s="227"/>
      <c r="IY16" s="227"/>
      <c r="IZ16" s="227"/>
      <c r="JA16" s="227"/>
      <c r="JB16" s="227"/>
      <c r="JC16" s="227"/>
      <c r="JD16" s="227"/>
      <c r="JE16" s="227"/>
      <c r="JF16" s="227"/>
      <c r="JG16" s="227"/>
      <c r="JH16" s="227"/>
      <c r="JI16" s="227"/>
      <c r="JJ16" s="227"/>
      <c r="JK16" s="227"/>
      <c r="JL16" s="227"/>
      <c r="JM16" s="227"/>
      <c r="JN16" s="227"/>
      <c r="JO16" s="227"/>
      <c r="JP16" s="227"/>
      <c r="JQ16" s="227"/>
      <c r="JR16" s="227"/>
      <c r="JS16" s="227"/>
      <c r="JT16" s="227"/>
      <c r="JU16" s="227"/>
      <c r="JV16" s="227"/>
      <c r="JW16" s="227"/>
      <c r="JX16" s="227"/>
      <c r="JY16" s="227"/>
      <c r="JZ16" s="227"/>
      <c r="KA16" s="227"/>
      <c r="KB16" s="227"/>
      <c r="KC16" s="227"/>
      <c r="KD16" s="227"/>
      <c r="KE16" s="227"/>
      <c r="KF16" s="227"/>
      <c r="KG16" s="227"/>
      <c r="KH16" s="227"/>
      <c r="KI16" s="227"/>
      <c r="KJ16" s="227"/>
    </row>
    <row r="17" spans="1:19" s="7" customFormat="1" ht="51" customHeight="1">
      <c r="A17" s="245"/>
      <c r="B17" s="22" t="str">
        <f>LEFT(B16,SEARCH(",",B16))&amp;" valor"</f>
        <v>Oro (7108), valor</v>
      </c>
      <c r="C17" s="240"/>
      <c r="D17" s="428" t="s">
        <v>720</v>
      </c>
      <c r="E17" s="240"/>
      <c r="F17" s="622"/>
      <c r="G17"/>
      <c r="H17" s="563"/>
      <c r="I17"/>
      <c r="J17" s="620"/>
      <c r="K17"/>
      <c r="L17" s="251"/>
      <c r="M17"/>
      <c r="N17" s="251"/>
      <c r="O17"/>
      <c r="P17" s="251"/>
      <c r="Q17"/>
      <c r="R17" s="251"/>
      <c r="S17"/>
    </row>
    <row r="18" spans="1:19" s="7" customFormat="1" ht="51" customHeight="1">
      <c r="A18" s="245"/>
      <c r="B18" s="21" t="s">
        <v>745</v>
      </c>
      <c r="C18" s="240"/>
      <c r="D18" s="379">
        <v>9434911186</v>
      </c>
      <c r="E18" s="240"/>
      <c r="F18" s="622"/>
      <c r="G18"/>
      <c r="H18" s="563"/>
      <c r="I18"/>
      <c r="J18" s="620"/>
      <c r="K18"/>
      <c r="L18" s="251"/>
      <c r="M18"/>
      <c r="N18" s="251"/>
      <c r="O18"/>
      <c r="P18" s="251"/>
      <c r="Q18"/>
      <c r="R18" s="251"/>
      <c r="S18"/>
    </row>
    <row r="19" spans="1:19" s="7" customFormat="1" ht="51" customHeight="1">
      <c r="A19" s="245"/>
      <c r="B19" s="22" t="str">
        <f>LEFT(B18,SEARCH(",",B18))&amp;" valor"</f>
        <v>Plata (7106), valor</v>
      </c>
      <c r="C19" s="240"/>
      <c r="D19" s="334" t="s">
        <v>738</v>
      </c>
      <c r="E19" s="240"/>
      <c r="F19" s="622"/>
      <c r="G19"/>
      <c r="H19" s="563"/>
      <c r="I19"/>
      <c r="J19" s="620"/>
      <c r="K19"/>
      <c r="L19" s="251"/>
      <c r="M19"/>
      <c r="N19" s="251"/>
      <c r="O19"/>
      <c r="P19" s="251"/>
      <c r="Q19"/>
      <c r="R19" s="251"/>
      <c r="S19"/>
    </row>
    <row r="20" spans="1:19" s="7" customFormat="1" ht="51" customHeight="1">
      <c r="A20" s="245"/>
      <c r="B20" s="411" t="s">
        <v>742</v>
      </c>
      <c r="C20" s="240"/>
      <c r="D20" s="379">
        <v>1080332161</v>
      </c>
      <c r="E20" s="240"/>
      <c r="F20" s="622"/>
      <c r="G20"/>
      <c r="H20" s="563"/>
      <c r="I20"/>
      <c r="J20" s="620"/>
      <c r="K20"/>
      <c r="L20" s="251"/>
      <c r="M20"/>
      <c r="N20" s="251"/>
      <c r="O20"/>
      <c r="P20" s="251"/>
      <c r="Q20"/>
      <c r="R20" s="251"/>
      <c r="S20"/>
    </row>
    <row r="21" spans="1:19" s="7" customFormat="1" ht="51" customHeight="1">
      <c r="A21" s="245"/>
      <c r="B21" s="22" t="s">
        <v>699</v>
      </c>
      <c r="C21" s="240"/>
      <c r="D21" s="334" t="s">
        <v>739</v>
      </c>
      <c r="E21" s="240"/>
      <c r="F21" s="622"/>
      <c r="G21"/>
      <c r="H21" s="563"/>
      <c r="I21"/>
      <c r="J21" s="620"/>
      <c r="K21"/>
      <c r="L21" s="251"/>
      <c r="M21"/>
      <c r="N21" s="251"/>
      <c r="O21"/>
      <c r="P21" s="251"/>
      <c r="Q21"/>
      <c r="R21" s="251"/>
      <c r="S21"/>
    </row>
    <row r="22" spans="1:19" s="7" customFormat="1" ht="51" customHeight="1">
      <c r="A22" s="245"/>
      <c r="B22" s="21" t="s">
        <v>743</v>
      </c>
      <c r="C22" s="240"/>
      <c r="D22" s="381">
        <v>3307479901</v>
      </c>
      <c r="E22" s="240"/>
      <c r="F22" s="622"/>
      <c r="G22"/>
      <c r="H22" s="563"/>
      <c r="I22"/>
      <c r="J22" s="620"/>
      <c r="K22"/>
      <c r="L22" s="251"/>
      <c r="M22"/>
      <c r="N22" s="251"/>
      <c r="O22"/>
      <c r="P22" s="251"/>
      <c r="Q22"/>
      <c r="R22" s="251"/>
      <c r="S22"/>
    </row>
    <row r="23" spans="1:19" s="7" customFormat="1" ht="51" customHeight="1">
      <c r="A23" s="245"/>
      <c r="B23" s="22" t="str">
        <f>LEFT(B22,SEARCH(",",B22))&amp;" valor"</f>
        <v>Cobre (2603), valor</v>
      </c>
      <c r="C23" s="240"/>
      <c r="D23" s="334" t="s">
        <v>740</v>
      </c>
      <c r="E23" s="240"/>
      <c r="F23" s="622"/>
      <c r="G23"/>
      <c r="H23" s="563"/>
      <c r="I23"/>
      <c r="J23" s="620"/>
      <c r="K23"/>
      <c r="L23" s="251"/>
      <c r="M23"/>
      <c r="N23" s="251"/>
      <c r="O23"/>
      <c r="P23" s="251"/>
      <c r="Q23"/>
      <c r="R23" s="251"/>
      <c r="S23"/>
    </row>
    <row r="24" spans="1:19" s="7" customFormat="1" ht="51" customHeight="1">
      <c r="A24" s="245"/>
      <c r="B24" s="21" t="s">
        <v>746</v>
      </c>
      <c r="C24" s="240"/>
      <c r="D24" s="379">
        <f>133479887+23358005+7424853+7134666+3666447</f>
        <v>175063858</v>
      </c>
      <c r="E24" s="240"/>
      <c r="F24" s="622"/>
      <c r="G24"/>
      <c r="H24" s="563"/>
      <c r="I24"/>
      <c r="J24" s="620"/>
      <c r="K24"/>
      <c r="L24" s="251"/>
      <c r="M24"/>
      <c r="N24" s="251"/>
      <c r="O24"/>
      <c r="P24" s="251"/>
      <c r="Q24"/>
      <c r="R24" s="251"/>
      <c r="S24"/>
    </row>
    <row r="25" spans="1:19" s="7" customFormat="1" ht="51" customHeight="1">
      <c r="A25" s="245"/>
      <c r="B25" s="22" t="str">
        <f>LEFT(B24,SEARCH(",",B24))&amp;" valor"</f>
        <v>Zinc, valor</v>
      </c>
      <c r="C25" s="240"/>
      <c r="D25" s="334" t="s">
        <v>741</v>
      </c>
      <c r="E25" s="240"/>
      <c r="F25" s="623"/>
      <c r="G25"/>
      <c r="H25" s="564"/>
      <c r="I25"/>
      <c r="J25" s="620"/>
      <c r="K25"/>
      <c r="L25" s="251"/>
      <c r="M25"/>
      <c r="N25" s="251"/>
      <c r="O25"/>
      <c r="P25" s="251"/>
      <c r="Q25"/>
      <c r="R25" s="251"/>
      <c r="S25"/>
    </row>
  </sheetData>
  <mergeCells count="5">
    <mergeCell ref="J10:J25"/>
    <mergeCell ref="F16:F25"/>
    <mergeCell ref="F11:F15"/>
    <mergeCell ref="H11:H15"/>
    <mergeCell ref="H16:H25"/>
  </mergeCells>
  <hyperlinks>
    <hyperlink ref="B9" r:id="rId1"/>
    <hyperlink ref="F16" r:id="rId2"/>
    <hyperlink ref="F11" r:id="rId3" display="https://www.inegi.org.mx/app/tabulados/default.html?nc=821"/>
  </hyperlinks>
  <pageMargins left="0.7" right="0.7" top="0.75" bottom="0.75" header="0.3" footer="0.3"/>
  <pageSetup paperSize="8" orientation="landscape" horizontalDpi="1200" verticalDpi="1200" r:id="rId4"/>
  <headerFooter>
    <oddHeader>&amp;C&amp;G</oddHeader>
  </headerFooter>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20"/>
  <sheetViews>
    <sheetView zoomScale="63" zoomScaleNormal="63" workbookViewId="0">
      <selection activeCell="J7" sqref="J7:J19"/>
    </sheetView>
  </sheetViews>
  <sheetFormatPr baseColWidth="10" defaultColWidth="10.5" defaultRowHeight="15.75"/>
  <cols>
    <col min="1" max="1" width="15.5" customWidth="1"/>
    <col min="2" max="2" width="71.5" customWidth="1"/>
    <col min="3" max="3" width="3" customWidth="1"/>
    <col min="4" max="4" width="25.875" customWidth="1"/>
    <col min="5" max="5" width="3" customWidth="1"/>
    <col min="6" max="6" width="41.625" customWidth="1"/>
    <col min="7" max="7" width="3" customWidth="1"/>
    <col min="8" max="8" width="26"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202</v>
      </c>
    </row>
    <row r="3" spans="1:19" s="35" customFormat="1" ht="78.75">
      <c r="A3" s="215" t="s">
        <v>203</v>
      </c>
      <c r="B3" s="52" t="s">
        <v>204</v>
      </c>
      <c r="D3" s="11" t="s">
        <v>838</v>
      </c>
      <c r="F3" s="53"/>
      <c r="H3" s="53"/>
      <c r="J3" s="238"/>
      <c r="L3" s="239"/>
      <c r="N3" s="239"/>
      <c r="P3" s="239"/>
      <c r="R3" s="239"/>
    </row>
    <row r="4" spans="1:19" s="34" customFormat="1" ht="19.5">
      <c r="A4" s="51"/>
      <c r="B4" s="43"/>
      <c r="D4" s="43"/>
      <c r="F4" s="43"/>
      <c r="H4" s="43"/>
      <c r="J4" s="44"/>
      <c r="L4" s="44"/>
    </row>
    <row r="5" spans="1:19" s="48" customFormat="1" ht="74.25" customHeight="1">
      <c r="A5" s="46"/>
      <c r="B5" s="47" t="s">
        <v>79</v>
      </c>
      <c r="D5" s="81" t="s">
        <v>80</v>
      </c>
      <c r="E5" s="41"/>
      <c r="F5" s="81" t="s">
        <v>81</v>
      </c>
      <c r="G5" s="41"/>
      <c r="H5" s="81" t="s">
        <v>82</v>
      </c>
      <c r="J5" s="42" t="s">
        <v>83</v>
      </c>
      <c r="K5" s="41"/>
      <c r="L5" s="42" t="s">
        <v>84</v>
      </c>
      <c r="M5" s="41"/>
      <c r="N5" s="42" t="s">
        <v>85</v>
      </c>
      <c r="O5" s="41"/>
      <c r="P5" s="42" t="s">
        <v>86</v>
      </c>
      <c r="Q5" s="41"/>
      <c r="R5" s="42" t="s">
        <v>87</v>
      </c>
    </row>
    <row r="6" spans="1:19" s="34" customFormat="1" ht="19.5">
      <c r="A6" s="51"/>
      <c r="B6" s="43"/>
      <c r="D6" s="43"/>
      <c r="F6" s="43"/>
      <c r="H6" s="43"/>
      <c r="J6" s="44"/>
      <c r="L6" s="44"/>
      <c r="N6" s="44"/>
      <c r="P6" s="44"/>
      <c r="R6" s="44"/>
    </row>
    <row r="7" spans="1:19" s="10" customFormat="1" ht="291" customHeight="1">
      <c r="A7" s="245"/>
      <c r="B7" s="20" t="s">
        <v>205</v>
      </c>
      <c r="C7" s="240"/>
      <c r="D7" s="333" t="s">
        <v>844</v>
      </c>
      <c r="E7" s="240"/>
      <c r="F7" s="332" t="s">
        <v>711</v>
      </c>
      <c r="G7" s="34"/>
      <c r="H7" s="90" t="s">
        <v>712</v>
      </c>
      <c r="I7" s="34"/>
      <c r="J7" s="571" t="s">
        <v>951</v>
      </c>
      <c r="K7" s="34"/>
      <c r="L7" s="239"/>
      <c r="M7" s="35"/>
      <c r="N7" s="239"/>
      <c r="O7" s="35"/>
      <c r="P7" s="239"/>
      <c r="Q7" s="35"/>
      <c r="R7" s="239"/>
      <c r="S7" s="34"/>
    </row>
    <row r="8" spans="1:19" s="10" customFormat="1" ht="31.5">
      <c r="A8" s="245"/>
      <c r="B8" s="419" t="s">
        <v>206</v>
      </c>
      <c r="C8" s="240"/>
      <c r="D8" s="11" t="s">
        <v>839</v>
      </c>
      <c r="E8" s="240"/>
      <c r="F8" s="90"/>
      <c r="G8" s="35"/>
      <c r="H8" s="90"/>
      <c r="I8" s="35"/>
      <c r="J8" s="630"/>
      <c r="K8" s="35"/>
      <c r="L8" s="239"/>
      <c r="M8" s="35"/>
      <c r="N8" s="239"/>
      <c r="O8" s="35"/>
      <c r="P8" s="239"/>
      <c r="Q8" s="35"/>
      <c r="R8" s="239"/>
      <c r="S8" s="35"/>
    </row>
    <row r="9" spans="1:19" s="10" customFormat="1" ht="31.5">
      <c r="A9" s="245"/>
      <c r="B9" s="419" t="s">
        <v>207</v>
      </c>
      <c r="C9" s="240"/>
      <c r="D9" s="11" t="s">
        <v>839</v>
      </c>
      <c r="E9" s="240"/>
      <c r="F9" s="333" t="s">
        <v>844</v>
      </c>
      <c r="G9" s="35"/>
      <c r="H9" s="90"/>
      <c r="I9" s="35"/>
      <c r="J9" s="630"/>
      <c r="K9" s="35"/>
      <c r="L9" s="239"/>
      <c r="M9" s="35"/>
      <c r="N9" s="239"/>
      <c r="O9" s="35"/>
      <c r="P9" s="239"/>
      <c r="Q9" s="35"/>
      <c r="R9" s="239"/>
      <c r="S9" s="35"/>
    </row>
    <row r="10" spans="1:19" s="10" customFormat="1" ht="31.5">
      <c r="A10" s="245"/>
      <c r="B10" s="419" t="s">
        <v>208</v>
      </c>
      <c r="C10" s="240"/>
      <c r="D10" s="11" t="s">
        <v>839</v>
      </c>
      <c r="E10" s="240"/>
      <c r="F10" s="90"/>
      <c r="G10" s="35"/>
      <c r="H10" s="90"/>
      <c r="I10" s="35"/>
      <c r="J10" s="630"/>
      <c r="K10" s="35"/>
      <c r="L10" s="239"/>
      <c r="M10" s="35"/>
      <c r="N10" s="239"/>
      <c r="O10" s="35"/>
      <c r="P10" s="239"/>
      <c r="Q10" s="35"/>
      <c r="R10" s="239"/>
      <c r="S10" s="35"/>
    </row>
    <row r="11" spans="1:19" s="10" customFormat="1" ht="63">
      <c r="A11" s="245"/>
      <c r="B11" s="49" t="s">
        <v>209</v>
      </c>
      <c r="C11" s="240"/>
      <c r="D11" s="11" t="s">
        <v>710</v>
      </c>
      <c r="E11" s="240"/>
      <c r="F11" s="90"/>
      <c r="G11" s="35"/>
      <c r="H11" s="90"/>
      <c r="I11" s="35"/>
      <c r="J11" s="630"/>
      <c r="K11" s="35"/>
      <c r="L11" s="239"/>
      <c r="M11" s="35"/>
      <c r="N11" s="239"/>
      <c r="O11" s="35"/>
      <c r="P11" s="239"/>
      <c r="Q11" s="35"/>
      <c r="R11" s="239"/>
      <c r="S11" s="35"/>
    </row>
    <row r="12" spans="1:19" s="10" customFormat="1" ht="31.5">
      <c r="A12" s="245"/>
      <c r="B12" s="49" t="s">
        <v>210</v>
      </c>
      <c r="C12" s="240"/>
      <c r="D12" s="11" t="s">
        <v>846</v>
      </c>
      <c r="E12" s="240"/>
      <c r="F12" s="333" t="s">
        <v>844</v>
      </c>
      <c r="G12" s="35"/>
      <c r="H12" s="90"/>
      <c r="I12" s="35"/>
      <c r="J12" s="630"/>
      <c r="K12" s="35"/>
      <c r="L12" s="239"/>
      <c r="M12" s="35"/>
      <c r="N12" s="239"/>
      <c r="O12" s="35"/>
      <c r="P12" s="239"/>
      <c r="Q12" s="35"/>
      <c r="R12" s="239"/>
      <c r="S12" s="35"/>
    </row>
    <row r="13" spans="1:19" s="10" customFormat="1" ht="31.5">
      <c r="A13" s="245"/>
      <c r="B13" s="49" t="s">
        <v>211</v>
      </c>
      <c r="C13" s="240"/>
      <c r="D13" s="11" t="s">
        <v>846</v>
      </c>
      <c r="E13" s="240"/>
      <c r="F13" s="333" t="s">
        <v>844</v>
      </c>
      <c r="G13" s="35"/>
      <c r="H13" s="90"/>
      <c r="I13" s="35"/>
      <c r="J13" s="630"/>
      <c r="K13" s="35"/>
      <c r="L13" s="239"/>
      <c r="M13" s="35"/>
      <c r="N13" s="239"/>
      <c r="O13" s="35"/>
      <c r="P13" s="239"/>
      <c r="Q13" s="35"/>
      <c r="R13" s="239"/>
      <c r="S13" s="35"/>
    </row>
    <row r="14" spans="1:19" s="10" customFormat="1" ht="31.5">
      <c r="A14" s="245"/>
      <c r="B14" s="49" t="s">
        <v>212</v>
      </c>
      <c r="C14" s="240"/>
      <c r="D14" s="11" t="s">
        <v>46</v>
      </c>
      <c r="E14" s="240"/>
      <c r="F14" s="90"/>
      <c r="G14" s="35"/>
      <c r="H14" s="90"/>
      <c r="I14" s="35"/>
      <c r="J14" s="630"/>
      <c r="K14" s="35"/>
      <c r="L14" s="239"/>
      <c r="M14" s="35"/>
      <c r="N14" s="239"/>
      <c r="O14" s="35"/>
      <c r="P14" s="239"/>
      <c r="Q14" s="35"/>
      <c r="R14" s="239"/>
      <c r="S14" s="35"/>
    </row>
    <row r="15" spans="1:19" s="10" customFormat="1" ht="47.25">
      <c r="A15" s="245"/>
      <c r="B15" s="49" t="s">
        <v>213</v>
      </c>
      <c r="C15" s="240"/>
      <c r="D15" s="11" t="s">
        <v>668</v>
      </c>
      <c r="E15" s="240"/>
      <c r="F15" s="90"/>
      <c r="G15" s="35"/>
      <c r="H15" s="90"/>
      <c r="I15" s="35"/>
      <c r="J15" s="630"/>
      <c r="K15" s="35"/>
      <c r="L15" s="239"/>
      <c r="M15" s="35"/>
      <c r="N15" s="239"/>
      <c r="O15" s="35"/>
      <c r="P15" s="239"/>
      <c r="Q15" s="35"/>
      <c r="R15" s="239"/>
      <c r="S15" s="35"/>
    </row>
    <row r="16" spans="1:19" s="10" customFormat="1" ht="231.95" customHeight="1">
      <c r="A16" s="245"/>
      <c r="B16" s="49" t="s">
        <v>214</v>
      </c>
      <c r="C16" s="240"/>
      <c r="D16" s="11" t="s">
        <v>668</v>
      </c>
      <c r="E16" s="240"/>
      <c r="F16" s="407" t="s">
        <v>711</v>
      </c>
      <c r="G16" s="35"/>
      <c r="H16" s="90" t="s">
        <v>712</v>
      </c>
      <c r="I16" s="35"/>
      <c r="J16" s="630"/>
      <c r="K16" s="35"/>
      <c r="L16" s="239"/>
      <c r="M16" s="35"/>
      <c r="N16" s="239"/>
      <c r="O16" s="35"/>
      <c r="P16" s="239"/>
      <c r="Q16" s="35"/>
      <c r="R16" s="239"/>
      <c r="S16" s="35"/>
    </row>
    <row r="17" spans="1:19" s="10" customFormat="1" ht="78.75">
      <c r="A17" s="245"/>
      <c r="B17" s="49" t="s">
        <v>215</v>
      </c>
      <c r="C17" s="240"/>
      <c r="D17" s="11" t="s">
        <v>839</v>
      </c>
      <c r="E17" s="240"/>
      <c r="F17" s="90"/>
      <c r="G17" s="35"/>
      <c r="H17" s="90"/>
      <c r="I17" s="35"/>
      <c r="J17" s="630"/>
      <c r="K17" s="35"/>
      <c r="L17" s="239"/>
      <c r="M17" s="35"/>
      <c r="N17" s="239"/>
      <c r="O17" s="35"/>
      <c r="P17" s="239"/>
      <c r="Q17" s="35"/>
      <c r="R17" s="239"/>
      <c r="S17" s="35"/>
    </row>
    <row r="18" spans="1:19" s="10" customFormat="1" ht="19.5">
      <c r="A18" s="245"/>
      <c r="B18" s="49" t="s">
        <v>216</v>
      </c>
      <c r="C18" s="240"/>
      <c r="D18" s="11"/>
      <c r="E18" s="240"/>
      <c r="F18" s="90"/>
      <c r="G18" s="35"/>
      <c r="H18" s="90"/>
      <c r="I18" s="35"/>
      <c r="J18" s="630"/>
      <c r="K18" s="35"/>
      <c r="L18" s="239"/>
      <c r="M18" s="35"/>
      <c r="N18" s="239"/>
      <c r="O18" s="35"/>
      <c r="P18" s="239"/>
      <c r="Q18" s="35"/>
      <c r="R18" s="239"/>
      <c r="S18" s="34"/>
    </row>
    <row r="19" spans="1:19" s="10" customFormat="1" ht="63">
      <c r="A19" s="245"/>
      <c r="B19" s="49" t="s">
        <v>217</v>
      </c>
      <c r="C19" s="240"/>
      <c r="D19" s="11" t="s">
        <v>839</v>
      </c>
      <c r="E19" s="240"/>
      <c r="F19" s="90"/>
      <c r="G19" s="35"/>
      <c r="H19" s="90"/>
      <c r="I19" s="35"/>
      <c r="J19" s="631"/>
      <c r="K19" s="35"/>
      <c r="L19" s="239"/>
      <c r="M19" s="35"/>
      <c r="N19" s="239"/>
      <c r="O19" s="35"/>
      <c r="P19" s="239"/>
      <c r="Q19" s="35"/>
      <c r="R19" s="239"/>
      <c r="S19" s="35"/>
    </row>
    <row r="20" spans="1:19" s="12" customFormat="1">
      <c r="A20" s="56"/>
    </row>
  </sheetData>
  <mergeCells count="1">
    <mergeCell ref="J7:J19"/>
  </mergeCells>
  <hyperlinks>
    <hyperlink ref="F7" r:id="rId1" display="https://www.finanzaspublicas.hacienda.gob.mx/work/models/Finanzas_Publicas/docs/congreso/infotrim/2019/ivt/04afp/itanfp02_201904.pdf_x000a__x000a__x000a__x000a__x000a_"/>
    <hyperlink ref="F16" r:id="rId2" display="https://www.finanzaspublicas.hacienda.gob.mx/work/models/Finanzas_Publicas/docs/congreso/infotrim/2019/ivt/04afp/itanfp02_201904.pdf_x000a__x000a__x000a__x000a__x000a_"/>
    <hyperlink ref="F9" r:id="rId3"/>
    <hyperlink ref="D7" r:id="rId4"/>
    <hyperlink ref="F12" r:id="rId5"/>
    <hyperlink ref="F13" r:id="rId6"/>
  </hyperlinks>
  <pageMargins left="0.7" right="0.7" top="0.75" bottom="0.75" header="0.3" footer="0.3"/>
  <pageSetup paperSize="8" orientation="landscape" horizontalDpi="1200" verticalDpi="1200" r:id="rId7"/>
  <headerFooter>
    <oddHeader>&amp;C&amp;G</oddHeader>
  </headerFooter>
  <legacyDrawingHF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J123"/>
  <sheetViews>
    <sheetView showGridLines="0" topLeftCell="A15" zoomScale="70" zoomScaleNormal="70" workbookViewId="0">
      <selection activeCell="H18" sqref="H18"/>
    </sheetView>
  </sheetViews>
  <sheetFormatPr baseColWidth="10" defaultColWidth="4" defaultRowHeight="24" customHeight="1"/>
  <cols>
    <col min="1" max="1" width="4" style="7"/>
    <col min="2" max="2" width="53.5" style="7" customWidth="1"/>
    <col min="3" max="3" width="44.5" style="7" customWidth="1"/>
    <col min="4" max="4" width="38.875" style="7" customWidth="1"/>
    <col min="5" max="5" width="23" style="7" customWidth="1"/>
    <col min="6" max="6" width="26.5" style="7" customWidth="1"/>
    <col min="7" max="7" width="19.875" style="7" customWidth="1"/>
    <col min="8" max="8" width="18.375" style="373" customWidth="1"/>
    <col min="9" max="10" width="26.5" style="7" customWidth="1"/>
    <col min="11" max="11" width="4" style="7" customWidth="1"/>
    <col min="12" max="33" width="4" style="7"/>
    <col min="34" max="34" width="12" style="7" bestFit="1" customWidth="1"/>
    <col min="35" max="16384" width="4" style="7"/>
  </cols>
  <sheetData>
    <row r="1" spans="2:36" ht="15.75">
      <c r="B1" s="227"/>
      <c r="C1" s="227"/>
      <c r="D1" s="227"/>
      <c r="E1" s="227"/>
      <c r="F1" s="227"/>
      <c r="G1" s="227"/>
      <c r="H1" s="365"/>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row>
    <row r="2" spans="2:36" ht="15.75">
      <c r="B2" s="530" t="s">
        <v>451</v>
      </c>
      <c r="C2" s="530"/>
      <c r="D2" s="530"/>
      <c r="E2" s="530"/>
      <c r="F2" s="530"/>
      <c r="G2" s="530"/>
      <c r="H2" s="530"/>
      <c r="I2" s="530"/>
      <c r="J2" s="530"/>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row>
    <row r="3" spans="2:36">
      <c r="B3" s="531" t="s">
        <v>19</v>
      </c>
      <c r="C3" s="531"/>
      <c r="D3" s="531"/>
      <c r="E3" s="531"/>
      <c r="F3" s="531"/>
      <c r="G3" s="531"/>
      <c r="H3" s="531"/>
      <c r="I3" s="531"/>
      <c r="J3" s="531"/>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row>
    <row r="4" spans="2:36" ht="15.75">
      <c r="B4" s="533" t="s">
        <v>218</v>
      </c>
      <c r="C4" s="533"/>
      <c r="D4" s="533"/>
      <c r="E4" s="533"/>
      <c r="F4" s="533"/>
      <c r="G4" s="533"/>
      <c r="H4" s="533"/>
      <c r="I4" s="533"/>
      <c r="J4" s="533"/>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row>
    <row r="5" spans="2:36" ht="15.75">
      <c r="B5" s="533" t="s">
        <v>476</v>
      </c>
      <c r="C5" s="533"/>
      <c r="D5" s="533"/>
      <c r="E5" s="533"/>
      <c r="F5" s="533"/>
      <c r="G5" s="533"/>
      <c r="H5" s="533"/>
      <c r="I5" s="533"/>
      <c r="J5" s="533"/>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row>
    <row r="6" spans="2:36" ht="15.75">
      <c r="B6" s="533" t="s">
        <v>219</v>
      </c>
      <c r="C6" s="533"/>
      <c r="D6" s="533"/>
      <c r="E6" s="533"/>
      <c r="F6" s="533"/>
      <c r="G6" s="533"/>
      <c r="H6" s="533"/>
      <c r="I6" s="533"/>
      <c r="J6" s="533"/>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row>
    <row r="7" spans="2:36" ht="15.75" customHeight="1">
      <c r="B7" s="533" t="s">
        <v>220</v>
      </c>
      <c r="C7" s="533"/>
      <c r="D7" s="533"/>
      <c r="E7" s="533"/>
      <c r="F7" s="533"/>
      <c r="G7" s="533"/>
      <c r="H7" s="533"/>
      <c r="I7" s="533"/>
      <c r="J7" s="533"/>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row>
    <row r="8" spans="2:36" ht="15.75">
      <c r="B8" s="633" t="s">
        <v>477</v>
      </c>
      <c r="C8" s="634"/>
      <c r="D8" s="634"/>
      <c r="E8" s="634"/>
      <c r="F8" s="634"/>
      <c r="G8" s="634"/>
      <c r="H8" s="634"/>
      <c r="I8" s="634"/>
      <c r="J8" s="634"/>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row>
    <row r="9" spans="2:36" ht="15.75">
      <c r="B9" s="227"/>
      <c r="C9" s="227"/>
      <c r="D9" s="227"/>
      <c r="E9" s="227"/>
      <c r="F9" s="227"/>
      <c r="G9" s="227"/>
      <c r="H9" s="365"/>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row>
    <row r="10" spans="2:36">
      <c r="B10" s="635" t="s">
        <v>478</v>
      </c>
      <c r="C10" s="635"/>
      <c r="D10" s="635"/>
      <c r="E10" s="635"/>
      <c r="F10" s="635"/>
      <c r="G10" s="635"/>
      <c r="H10" s="635"/>
      <c r="I10" s="635"/>
      <c r="J10" s="635"/>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row>
    <row r="11" spans="2:36" s="91" customFormat="1" ht="25.5" customHeight="1">
      <c r="B11" s="636" t="s">
        <v>221</v>
      </c>
      <c r="C11" s="636"/>
      <c r="D11" s="636"/>
      <c r="E11" s="636"/>
      <c r="F11" s="636"/>
      <c r="G11" s="636"/>
      <c r="H11" s="636"/>
      <c r="I11" s="636"/>
      <c r="J11" s="636"/>
    </row>
    <row r="12" spans="2:36" s="92" customFormat="1" ht="15.75">
      <c r="B12" s="637"/>
      <c r="C12" s="637"/>
      <c r="D12" s="637"/>
      <c r="E12" s="637"/>
      <c r="F12" s="637"/>
      <c r="G12" s="637"/>
      <c r="H12" s="637"/>
      <c r="I12" s="637"/>
      <c r="J12" s="637"/>
    </row>
    <row r="13" spans="2:36" s="92" customFormat="1" ht="19.5">
      <c r="B13" s="632" t="s">
        <v>222</v>
      </c>
      <c r="C13" s="632"/>
      <c r="D13" s="632"/>
      <c r="E13" s="632"/>
      <c r="F13" s="632"/>
      <c r="G13" s="632"/>
      <c r="H13" s="632"/>
      <c r="I13" s="632"/>
      <c r="J13" s="632"/>
    </row>
    <row r="14" spans="2:36" s="92" customFormat="1" ht="15.75">
      <c r="B14" s="93" t="s">
        <v>223</v>
      </c>
      <c r="C14" s="93" t="s">
        <v>224</v>
      </c>
      <c r="D14" s="227" t="s">
        <v>225</v>
      </c>
      <c r="E14" s="492" t="s">
        <v>226</v>
      </c>
      <c r="F14" s="492" t="s">
        <v>227</v>
      </c>
      <c r="G14" s="227" t="s">
        <v>228</v>
      </c>
      <c r="H14" s="366"/>
      <c r="I14" s="95"/>
    </row>
    <row r="15" spans="2:36" s="92" customFormat="1" ht="15.75">
      <c r="B15" s="359" t="s">
        <v>637</v>
      </c>
      <c r="C15" s="227" t="s">
        <v>229</v>
      </c>
      <c r="D15" s="227"/>
      <c r="E15" s="365" t="s">
        <v>485</v>
      </c>
      <c r="F15" s="207"/>
      <c r="G15" s="262"/>
      <c r="H15" s="367"/>
      <c r="I15" s="96"/>
    </row>
    <row r="16" spans="2:36" s="92" customFormat="1" ht="15.75">
      <c r="B16" s="359" t="s">
        <v>573</v>
      </c>
      <c r="C16" s="227" t="s">
        <v>229</v>
      </c>
      <c r="D16" s="227"/>
      <c r="E16" s="365" t="s">
        <v>485</v>
      </c>
      <c r="F16" s="207"/>
      <c r="G16" s="262"/>
      <c r="H16" s="368"/>
      <c r="I16" s="227"/>
      <c r="L16" s="94"/>
      <c r="M16" s="94"/>
      <c r="N16" s="94"/>
    </row>
    <row r="17" spans="2:14" s="92" customFormat="1" ht="15.75">
      <c r="B17" s="359" t="s">
        <v>642</v>
      </c>
      <c r="C17" s="227" t="s">
        <v>229</v>
      </c>
      <c r="D17" s="227"/>
      <c r="E17" s="365" t="s">
        <v>485</v>
      </c>
      <c r="F17" s="207"/>
      <c r="G17" s="262"/>
      <c r="H17" s="367"/>
      <c r="I17" s="227"/>
      <c r="L17" s="95"/>
      <c r="M17" s="95"/>
      <c r="N17" s="95"/>
    </row>
    <row r="18" spans="2:14" s="92" customFormat="1" ht="15.75">
      <c r="B18" s="376"/>
      <c r="C18" s="376"/>
      <c r="D18" s="376"/>
      <c r="E18" s="207"/>
      <c r="F18" s="207"/>
      <c r="G18" s="262"/>
      <c r="H18" s="367"/>
      <c r="I18" s="376"/>
      <c r="L18" s="95"/>
      <c r="M18" s="95"/>
      <c r="N18" s="95"/>
    </row>
    <row r="19" spans="2:14" s="92" customFormat="1" ht="15.75">
      <c r="B19" s="218"/>
      <c r="C19" s="227"/>
      <c r="D19" s="97"/>
      <c r="E19" s="218"/>
      <c r="H19" s="369"/>
    </row>
    <row r="20" spans="2:14" s="92" customFormat="1" ht="19.5">
      <c r="B20" s="632" t="s">
        <v>231</v>
      </c>
      <c r="C20" s="632"/>
      <c r="D20" s="632"/>
      <c r="E20" s="632"/>
      <c r="F20" s="632"/>
      <c r="G20" s="632"/>
      <c r="H20" s="632"/>
      <c r="I20" s="632"/>
      <c r="J20" s="632"/>
    </row>
    <row r="21" spans="2:14" s="92" customFormat="1" ht="15.75">
      <c r="B21" s="639" t="s">
        <v>232</v>
      </c>
      <c r="C21" s="640"/>
      <c r="D21" s="641"/>
      <c r="E21" s="94"/>
      <c r="H21" s="369"/>
    </row>
    <row r="22" spans="2:14" s="92" customFormat="1" ht="15.75">
      <c r="B22" s="98" t="s">
        <v>233</v>
      </c>
      <c r="C22" s="99" t="s">
        <v>234</v>
      </c>
      <c r="D22" s="100" t="s">
        <v>235</v>
      </c>
      <c r="E22" s="218"/>
      <c r="H22" s="369"/>
    </row>
    <row r="23" spans="2:14" s="92" customFormat="1" ht="15.75">
      <c r="B23" s="218"/>
      <c r="H23" s="369"/>
    </row>
    <row r="24" spans="2:14" s="92" customFormat="1" ht="15.75">
      <c r="B24" s="93" t="s">
        <v>236</v>
      </c>
      <c r="C24" s="93" t="s">
        <v>237</v>
      </c>
      <c r="D24" s="227" t="s">
        <v>238</v>
      </c>
      <c r="E24" s="227" t="s">
        <v>239</v>
      </c>
      <c r="F24" s="227" t="s">
        <v>240</v>
      </c>
      <c r="G24" s="227" t="s">
        <v>241</v>
      </c>
      <c r="H24" s="365" t="s">
        <v>242</v>
      </c>
      <c r="I24" s="492" t="s">
        <v>226</v>
      </c>
      <c r="J24" s="492" t="s">
        <v>227</v>
      </c>
      <c r="K24" s="227" t="s">
        <v>243</v>
      </c>
    </row>
    <row r="25" spans="2:14" s="92" customFormat="1" ht="15.75">
      <c r="B25" s="93" t="s">
        <v>1025</v>
      </c>
      <c r="C25" s="92" t="s">
        <v>887</v>
      </c>
      <c r="D25" s="490" t="s">
        <v>883</v>
      </c>
      <c r="E25" s="92" t="s">
        <v>244</v>
      </c>
      <c r="F25" s="490" t="s">
        <v>995</v>
      </c>
      <c r="G25" s="499" t="s">
        <v>696</v>
      </c>
      <c r="H25" s="370" t="s">
        <v>603</v>
      </c>
      <c r="I25" s="489" t="s">
        <v>486</v>
      </c>
      <c r="J25" s="370" t="s">
        <v>603</v>
      </c>
    </row>
    <row r="26" spans="2:14" s="92" customFormat="1" ht="15.75">
      <c r="B26" s="93" t="s">
        <v>1026</v>
      </c>
      <c r="C26" s="92" t="s">
        <v>876</v>
      </c>
      <c r="D26" s="469" t="s">
        <v>866</v>
      </c>
      <c r="E26" s="92" t="s">
        <v>244</v>
      </c>
      <c r="F26" s="490" t="s">
        <v>995</v>
      </c>
      <c r="G26" s="499" t="s">
        <v>985</v>
      </c>
      <c r="H26" s="370" t="s">
        <v>603</v>
      </c>
      <c r="I26" s="489" t="s">
        <v>486</v>
      </c>
      <c r="J26" s="370" t="s">
        <v>603</v>
      </c>
    </row>
    <row r="27" spans="2:14" s="92" customFormat="1" ht="15.75">
      <c r="B27" s="93" t="s">
        <v>1027</v>
      </c>
      <c r="C27" s="92" t="s">
        <v>876</v>
      </c>
      <c r="D27" s="490" t="s">
        <v>882</v>
      </c>
      <c r="E27" s="92" t="s">
        <v>244</v>
      </c>
      <c r="F27" s="490" t="s">
        <v>995</v>
      </c>
      <c r="G27" s="499" t="s">
        <v>988</v>
      </c>
      <c r="H27" s="370" t="s">
        <v>603</v>
      </c>
      <c r="I27" s="489" t="s">
        <v>486</v>
      </c>
      <c r="J27" s="370" t="s">
        <v>603</v>
      </c>
    </row>
    <row r="28" spans="2:14" s="92" customFormat="1" ht="15.75">
      <c r="B28" s="93" t="s">
        <v>1028</v>
      </c>
      <c r="C28" s="92" t="s">
        <v>876</v>
      </c>
      <c r="D28" s="490" t="s">
        <v>884</v>
      </c>
      <c r="E28" s="92" t="s">
        <v>244</v>
      </c>
      <c r="F28" s="490" t="s">
        <v>995</v>
      </c>
      <c r="G28" s="499" t="s">
        <v>989</v>
      </c>
      <c r="H28" s="370" t="s">
        <v>603</v>
      </c>
      <c r="I28" s="489" t="s">
        <v>486</v>
      </c>
      <c r="J28" s="370" t="s">
        <v>603</v>
      </c>
    </row>
    <row r="29" spans="2:14" s="92" customFormat="1" ht="15.75">
      <c r="B29" s="93" t="s">
        <v>1029</v>
      </c>
      <c r="C29" s="92" t="s">
        <v>876</v>
      </c>
      <c r="D29" s="490" t="s">
        <v>885</v>
      </c>
      <c r="E29" s="92" t="s">
        <v>244</v>
      </c>
      <c r="F29" s="490" t="s">
        <v>995</v>
      </c>
      <c r="G29" s="499" t="s">
        <v>987</v>
      </c>
      <c r="H29" s="370" t="s">
        <v>603</v>
      </c>
      <c r="I29" s="489" t="s">
        <v>486</v>
      </c>
      <c r="J29" s="370" t="s">
        <v>603</v>
      </c>
    </row>
    <row r="30" spans="2:14" s="92" customFormat="1" ht="15.75">
      <c r="B30" s="507" t="s">
        <v>1030</v>
      </c>
      <c r="C30" s="92" t="s">
        <v>876</v>
      </c>
      <c r="D30" s="490" t="s">
        <v>886</v>
      </c>
      <c r="E30" s="92" t="s">
        <v>244</v>
      </c>
      <c r="F30" s="490" t="s">
        <v>995</v>
      </c>
      <c r="G30" s="499" t="s">
        <v>986</v>
      </c>
      <c r="H30" s="370" t="s">
        <v>603</v>
      </c>
      <c r="I30" s="491" t="s">
        <v>486</v>
      </c>
      <c r="J30" s="370" t="s">
        <v>603</v>
      </c>
    </row>
    <row r="31" spans="2:14" s="92" customFormat="1" ht="15.75">
      <c r="B31" s="490"/>
      <c r="D31" s="490"/>
      <c r="G31" s="353"/>
      <c r="H31" s="370" t="s">
        <v>603</v>
      </c>
      <c r="I31" s="354"/>
      <c r="J31" s="370" t="s">
        <v>603</v>
      </c>
    </row>
    <row r="32" spans="2:14" s="92" customFormat="1" ht="15.75">
      <c r="B32" s="93" t="s">
        <v>1031</v>
      </c>
      <c r="C32" s="92" t="s">
        <v>876</v>
      </c>
      <c r="D32" s="469" t="s">
        <v>895</v>
      </c>
      <c r="E32" s="92" t="s">
        <v>245</v>
      </c>
      <c r="F32" s="92" t="s">
        <v>875</v>
      </c>
      <c r="G32" s="499" t="s">
        <v>1003</v>
      </c>
      <c r="H32" s="370" t="s">
        <v>603</v>
      </c>
      <c r="I32" s="489" t="s">
        <v>486</v>
      </c>
      <c r="J32" s="370" t="s">
        <v>603</v>
      </c>
    </row>
    <row r="33" spans="2:11" s="92" customFormat="1" ht="15.75">
      <c r="B33" s="93" t="s">
        <v>1032</v>
      </c>
      <c r="C33" s="92" t="s">
        <v>876</v>
      </c>
      <c r="D33" s="504" t="s">
        <v>1002</v>
      </c>
      <c r="E33" s="92" t="s">
        <v>245</v>
      </c>
      <c r="F33" s="92" t="s">
        <v>875</v>
      </c>
      <c r="G33" s="499" t="s">
        <v>901</v>
      </c>
      <c r="H33" s="370" t="s">
        <v>603</v>
      </c>
      <c r="I33" s="489" t="s">
        <v>486</v>
      </c>
      <c r="J33" s="370" t="s">
        <v>603</v>
      </c>
    </row>
    <row r="34" spans="2:11" s="92" customFormat="1" ht="15.75">
      <c r="B34" s="93" t="s">
        <v>1033</v>
      </c>
      <c r="C34" s="92" t="s">
        <v>876</v>
      </c>
      <c r="D34" s="469" t="s">
        <v>897</v>
      </c>
      <c r="E34" s="92" t="s">
        <v>245</v>
      </c>
      <c r="F34" s="92" t="s">
        <v>903</v>
      </c>
      <c r="G34" s="499" t="s">
        <v>901</v>
      </c>
      <c r="H34" s="370" t="s">
        <v>603</v>
      </c>
      <c r="I34" s="489" t="s">
        <v>486</v>
      </c>
      <c r="J34" s="370" t="s">
        <v>603</v>
      </c>
    </row>
    <row r="35" spans="2:11" s="92" customFormat="1" ht="15.75">
      <c r="B35" s="506" t="s">
        <v>1034</v>
      </c>
      <c r="C35" s="92" t="s">
        <v>876</v>
      </c>
      <c r="D35" s="469" t="s">
        <v>900</v>
      </c>
      <c r="E35" s="92" t="s">
        <v>245</v>
      </c>
      <c r="F35" s="92" t="s">
        <v>903</v>
      </c>
      <c r="G35" s="500" t="s">
        <v>990</v>
      </c>
      <c r="H35" s="370" t="s">
        <v>603</v>
      </c>
      <c r="I35" s="493" t="s">
        <v>486</v>
      </c>
      <c r="J35" s="370" t="s">
        <v>603</v>
      </c>
      <c r="K35" s="429"/>
    </row>
    <row r="36" spans="2:11" s="92" customFormat="1" ht="15.75">
      <c r="B36" s="506" t="s">
        <v>991</v>
      </c>
      <c r="C36" s="92" t="s">
        <v>876</v>
      </c>
      <c r="D36" s="471" t="s">
        <v>993</v>
      </c>
      <c r="E36" s="92" t="s">
        <v>245</v>
      </c>
      <c r="F36" s="501" t="s">
        <v>994</v>
      </c>
      <c r="G36" s="500" t="s">
        <v>992</v>
      </c>
      <c r="H36" s="370" t="s">
        <v>603</v>
      </c>
      <c r="I36" s="489" t="s">
        <v>486</v>
      </c>
      <c r="J36" s="370" t="s">
        <v>603</v>
      </c>
    </row>
    <row r="37" spans="2:11" s="92" customFormat="1" ht="15.75">
      <c r="B37" s="321" t="s">
        <v>1035</v>
      </c>
      <c r="C37" s="92" t="s">
        <v>876</v>
      </c>
      <c r="D37" s="430" t="s">
        <v>947</v>
      </c>
      <c r="E37" s="92" t="s">
        <v>245</v>
      </c>
      <c r="F37" s="92" t="s">
        <v>875</v>
      </c>
      <c r="G37" s="431"/>
      <c r="H37" s="370" t="s">
        <v>603</v>
      </c>
      <c r="I37" s="493" t="s">
        <v>486</v>
      </c>
      <c r="J37" s="370" t="s">
        <v>603</v>
      </c>
      <c r="K37" s="429"/>
    </row>
    <row r="38" spans="2:11" s="92" customFormat="1" ht="15.75">
      <c r="B38" s="321" t="s">
        <v>1036</v>
      </c>
      <c r="C38" s="92" t="s">
        <v>876</v>
      </c>
      <c r="D38" s="469" t="s">
        <v>948</v>
      </c>
      <c r="E38" s="92" t="s">
        <v>245</v>
      </c>
      <c r="F38" s="92" t="s">
        <v>950</v>
      </c>
      <c r="G38" s="431"/>
      <c r="H38" s="370" t="s">
        <v>603</v>
      </c>
      <c r="I38" s="493" t="s">
        <v>486</v>
      </c>
      <c r="J38" s="370" t="s">
        <v>603</v>
      </c>
      <c r="K38" s="429"/>
    </row>
    <row r="39" spans="2:11" s="92" customFormat="1" ht="15.75">
      <c r="B39" s="321" t="s">
        <v>1037</v>
      </c>
      <c r="C39" s="92" t="s">
        <v>876</v>
      </c>
      <c r="D39" s="504" t="s">
        <v>895</v>
      </c>
      <c r="E39" s="92" t="s">
        <v>245</v>
      </c>
      <c r="F39" s="92" t="s">
        <v>950</v>
      </c>
      <c r="G39" s="431"/>
      <c r="H39" s="370" t="s">
        <v>603</v>
      </c>
      <c r="I39" s="493" t="s">
        <v>486</v>
      </c>
      <c r="J39" s="370" t="s">
        <v>603</v>
      </c>
      <c r="K39" s="429"/>
    </row>
    <row r="40" spans="2:11" s="92" customFormat="1" ht="15.75">
      <c r="B40" s="321" t="s">
        <v>1038</v>
      </c>
      <c r="C40" s="92" t="s">
        <v>876</v>
      </c>
      <c r="D40" s="469" t="s">
        <v>949</v>
      </c>
      <c r="E40" s="92" t="s">
        <v>245</v>
      </c>
      <c r="F40" s="92" t="s">
        <v>875</v>
      </c>
      <c r="G40" s="431"/>
      <c r="H40" s="370" t="s">
        <v>603</v>
      </c>
      <c r="I40" s="493" t="s">
        <v>486</v>
      </c>
      <c r="J40" s="370" t="s">
        <v>603</v>
      </c>
      <c r="K40" s="429"/>
    </row>
    <row r="41" spans="2:11" s="92" customFormat="1" ht="15.75">
      <c r="B41" s="321" t="s">
        <v>1039</v>
      </c>
      <c r="C41" s="92" t="s">
        <v>876</v>
      </c>
      <c r="D41" s="504" t="s">
        <v>895</v>
      </c>
      <c r="E41" s="92" t="s">
        <v>245</v>
      </c>
      <c r="F41" s="429"/>
      <c r="G41" s="431"/>
      <c r="H41" s="370" t="s">
        <v>603</v>
      </c>
      <c r="I41" s="493" t="s">
        <v>486</v>
      </c>
      <c r="J41" s="370" t="s">
        <v>603</v>
      </c>
      <c r="K41" s="429"/>
    </row>
    <row r="42" spans="2:11" s="92" customFormat="1" ht="15.75">
      <c r="B42" s="321" t="s">
        <v>1040</v>
      </c>
      <c r="C42" s="92" t="s">
        <v>876</v>
      </c>
      <c r="D42" s="504" t="s">
        <v>895</v>
      </c>
      <c r="E42" s="92" t="s">
        <v>245</v>
      </c>
      <c r="F42" s="429"/>
      <c r="G42" s="431"/>
      <c r="H42" s="370" t="s">
        <v>603</v>
      </c>
      <c r="I42" s="493" t="s">
        <v>486</v>
      </c>
      <c r="J42" s="370" t="s">
        <v>603</v>
      </c>
      <c r="K42" s="429"/>
    </row>
    <row r="43" spans="2:11" s="92" customFormat="1" ht="15.75">
      <c r="B43" s="93" t="s">
        <v>1041</v>
      </c>
      <c r="C43" s="92" t="s">
        <v>876</v>
      </c>
      <c r="D43" s="504" t="s">
        <v>1012</v>
      </c>
      <c r="E43" s="92" t="s">
        <v>245</v>
      </c>
      <c r="F43" s="92" t="s">
        <v>1057</v>
      </c>
      <c r="G43" s="499" t="s">
        <v>1054</v>
      </c>
      <c r="H43" s="370" t="s">
        <v>603</v>
      </c>
      <c r="I43" s="493" t="s">
        <v>486</v>
      </c>
      <c r="J43" s="370" t="s">
        <v>603</v>
      </c>
    </row>
    <row r="44" spans="2:11" s="92" customFormat="1" ht="15.75">
      <c r="B44" s="93" t="s">
        <v>1053</v>
      </c>
      <c r="C44" s="92" t="s">
        <v>876</v>
      </c>
      <c r="D44" s="504" t="s">
        <v>1055</v>
      </c>
      <c r="E44" s="92" t="s">
        <v>245</v>
      </c>
      <c r="G44" s="499" t="s">
        <v>1056</v>
      </c>
      <c r="H44" s="370" t="s">
        <v>603</v>
      </c>
      <c r="I44" s="493" t="s">
        <v>486</v>
      </c>
      <c r="J44" s="370" t="s">
        <v>603</v>
      </c>
    </row>
    <row r="45" spans="2:11" s="92" customFormat="1" ht="16.5">
      <c r="B45" s="15" t="s">
        <v>1042</v>
      </c>
      <c r="C45" s="92" t="s">
        <v>876</v>
      </c>
      <c r="D45" s="504" t="s">
        <v>895</v>
      </c>
      <c r="E45" s="92" t="s">
        <v>245</v>
      </c>
      <c r="G45" s="353"/>
      <c r="H45" s="370" t="s">
        <v>603</v>
      </c>
      <c r="I45" s="493" t="s">
        <v>486</v>
      </c>
      <c r="J45" s="370" t="s">
        <v>603</v>
      </c>
    </row>
    <row r="46" spans="2:11" s="92" customFormat="1" ht="16.5">
      <c r="B46" s="15" t="s">
        <v>1043</v>
      </c>
      <c r="C46" s="92" t="s">
        <v>876</v>
      </c>
      <c r="D46" s="504" t="s">
        <v>895</v>
      </c>
      <c r="E46" s="92" t="s">
        <v>245</v>
      </c>
      <c r="G46" s="353"/>
      <c r="H46" s="370" t="s">
        <v>603</v>
      </c>
      <c r="I46" s="493" t="s">
        <v>486</v>
      </c>
      <c r="J46" s="370" t="s">
        <v>603</v>
      </c>
    </row>
    <row r="47" spans="2:11" s="92" customFormat="1" ht="16.5">
      <c r="B47" s="15" t="s">
        <v>1044</v>
      </c>
      <c r="C47" s="92" t="s">
        <v>876</v>
      </c>
      <c r="D47" s="504" t="s">
        <v>895</v>
      </c>
      <c r="E47" s="92" t="s">
        <v>245</v>
      </c>
      <c r="G47" s="353"/>
      <c r="H47" s="370" t="s">
        <v>603</v>
      </c>
      <c r="I47" s="493" t="s">
        <v>486</v>
      </c>
      <c r="J47" s="370" t="s">
        <v>603</v>
      </c>
    </row>
    <row r="48" spans="2:11" s="92" customFormat="1" ht="16.5">
      <c r="B48" s="15" t="s">
        <v>1045</v>
      </c>
      <c r="C48" s="92" t="s">
        <v>876</v>
      </c>
      <c r="D48" s="504" t="s">
        <v>895</v>
      </c>
      <c r="E48" s="92" t="s">
        <v>245</v>
      </c>
      <c r="G48" s="353"/>
      <c r="H48" s="370" t="s">
        <v>603</v>
      </c>
      <c r="I48" s="493" t="s">
        <v>486</v>
      </c>
      <c r="J48" s="370" t="s">
        <v>603</v>
      </c>
    </row>
    <row r="49" spans="2:10" s="92" customFormat="1" ht="16.5">
      <c r="B49" s="15" t="s">
        <v>1046</v>
      </c>
      <c r="C49" s="92" t="s">
        <v>876</v>
      </c>
      <c r="D49" s="504" t="s">
        <v>895</v>
      </c>
      <c r="E49" s="92" t="s">
        <v>245</v>
      </c>
      <c r="G49" s="353"/>
      <c r="H49" s="370" t="s">
        <v>603</v>
      </c>
      <c r="I49" s="493" t="s">
        <v>486</v>
      </c>
      <c r="J49" s="370" t="s">
        <v>603</v>
      </c>
    </row>
    <row r="50" spans="2:10" s="92" customFormat="1" ht="16.5">
      <c r="B50" s="15" t="s">
        <v>1047</v>
      </c>
      <c r="C50" s="92" t="s">
        <v>876</v>
      </c>
      <c r="D50" s="504" t="s">
        <v>895</v>
      </c>
      <c r="E50" s="92" t="s">
        <v>245</v>
      </c>
      <c r="G50" s="353"/>
      <c r="H50" s="370" t="s">
        <v>603</v>
      </c>
      <c r="I50" s="493" t="s">
        <v>486</v>
      </c>
      <c r="J50" s="370" t="s">
        <v>603</v>
      </c>
    </row>
    <row r="51" spans="2:10" s="92" customFormat="1" ht="16.5">
      <c r="B51" s="15" t="s">
        <v>1048</v>
      </c>
      <c r="C51" s="92" t="s">
        <v>876</v>
      </c>
      <c r="D51" s="504" t="s">
        <v>895</v>
      </c>
      <c r="E51" s="92" t="s">
        <v>245</v>
      </c>
      <c r="G51" s="353"/>
      <c r="H51" s="370" t="s">
        <v>603</v>
      </c>
      <c r="I51" s="493" t="s">
        <v>486</v>
      </c>
      <c r="J51" s="370" t="s">
        <v>603</v>
      </c>
    </row>
    <row r="52" spans="2:10" s="92" customFormat="1" ht="16.5">
      <c r="B52" s="15" t="s">
        <v>1049</v>
      </c>
      <c r="C52" s="92" t="s">
        <v>876</v>
      </c>
      <c r="D52" s="504" t="s">
        <v>895</v>
      </c>
      <c r="E52" s="92" t="s">
        <v>245</v>
      </c>
      <c r="G52" s="353"/>
      <c r="H52" s="370" t="s">
        <v>603</v>
      </c>
      <c r="I52" s="493" t="s">
        <v>486</v>
      </c>
      <c r="J52" s="370" t="s">
        <v>603</v>
      </c>
    </row>
    <row r="53" spans="2:10" s="92" customFormat="1" ht="16.5">
      <c r="B53" s="15" t="s">
        <v>1050</v>
      </c>
      <c r="C53" s="92" t="s">
        <v>876</v>
      </c>
      <c r="D53" s="504" t="s">
        <v>895</v>
      </c>
      <c r="E53" s="92" t="s">
        <v>245</v>
      </c>
      <c r="G53" s="353"/>
      <c r="H53" s="370" t="s">
        <v>603</v>
      </c>
      <c r="I53" s="493" t="s">
        <v>486</v>
      </c>
      <c r="J53" s="370" t="s">
        <v>603</v>
      </c>
    </row>
    <row r="54" spans="2:10" ht="16.5">
      <c r="B54" s="15" t="s">
        <v>1051</v>
      </c>
      <c r="C54" s="92" t="s">
        <v>876</v>
      </c>
      <c r="D54" s="504" t="s">
        <v>895</v>
      </c>
      <c r="E54" s="92" t="s">
        <v>245</v>
      </c>
      <c r="H54" s="370" t="s">
        <v>603</v>
      </c>
      <c r="I54" s="493" t="s">
        <v>486</v>
      </c>
      <c r="J54" s="370" t="s">
        <v>603</v>
      </c>
    </row>
    <row r="55" spans="2:10" ht="16.5">
      <c r="B55" s="15" t="s">
        <v>1052</v>
      </c>
      <c r="C55" s="92" t="s">
        <v>876</v>
      </c>
      <c r="D55" s="504" t="s">
        <v>895</v>
      </c>
      <c r="E55" s="92" t="s">
        <v>245</v>
      </c>
      <c r="H55" s="370" t="s">
        <v>603</v>
      </c>
      <c r="I55" s="493" t="s">
        <v>486</v>
      </c>
      <c r="J55" s="370" t="s">
        <v>603</v>
      </c>
    </row>
    <row r="56" spans="2:10" ht="15.75">
      <c r="B56" s="509" t="s">
        <v>1059</v>
      </c>
      <c r="C56" s="92" t="s">
        <v>876</v>
      </c>
      <c r="D56" s="504" t="s">
        <v>1063</v>
      </c>
      <c r="E56" s="92" t="s">
        <v>245</v>
      </c>
      <c r="F56" s="504" t="s">
        <v>875</v>
      </c>
      <c r="G56" s="511" t="s">
        <v>1060</v>
      </c>
      <c r="H56" s="370" t="s">
        <v>603</v>
      </c>
      <c r="I56" s="493" t="s">
        <v>486</v>
      </c>
      <c r="J56" s="370" t="s">
        <v>603</v>
      </c>
    </row>
    <row r="57" spans="2:10" s="92" customFormat="1" ht="15.75">
      <c r="B57" s="490" t="s">
        <v>1064</v>
      </c>
      <c r="C57" s="92" t="s">
        <v>876</v>
      </c>
      <c r="D57" s="504" t="s">
        <v>1058</v>
      </c>
      <c r="E57" s="92" t="s">
        <v>245</v>
      </c>
      <c r="F57" s="92" t="s">
        <v>875</v>
      </c>
      <c r="G57" s="353"/>
      <c r="H57" s="370" t="s">
        <v>603</v>
      </c>
      <c r="I57" s="493" t="s">
        <v>486</v>
      </c>
      <c r="J57" s="370" t="s">
        <v>603</v>
      </c>
    </row>
    <row r="58" spans="2:10" s="92" customFormat="1" ht="19.5">
      <c r="B58" s="632" t="s">
        <v>246</v>
      </c>
      <c r="C58" s="632"/>
      <c r="D58" s="632"/>
      <c r="E58" s="632"/>
      <c r="F58" s="632"/>
      <c r="G58" s="632"/>
      <c r="H58" s="632"/>
      <c r="I58" s="632"/>
      <c r="J58" s="632"/>
    </row>
    <row r="59" spans="2:10" s="92" customFormat="1" ht="15.75">
      <c r="B59" s="93" t="s">
        <v>247</v>
      </c>
      <c r="C59" s="263" t="s">
        <v>248</v>
      </c>
      <c r="D59" s="263" t="s">
        <v>249</v>
      </c>
      <c r="E59" s="263" t="s">
        <v>250</v>
      </c>
      <c r="F59" s="227" t="s">
        <v>251</v>
      </c>
      <c r="G59" s="227" t="s">
        <v>252</v>
      </c>
      <c r="H59" s="365" t="s">
        <v>253</v>
      </c>
      <c r="I59" s="227" t="s">
        <v>254</v>
      </c>
      <c r="J59" s="227" t="s">
        <v>255</v>
      </c>
    </row>
    <row r="60" spans="2:10" ht="15.75">
      <c r="B60" s="359"/>
      <c r="C60" s="321"/>
      <c r="D60" s="364"/>
      <c r="E60" s="92"/>
      <c r="F60" s="263"/>
      <c r="G60" s="374"/>
      <c r="H60" s="369"/>
      <c r="I60" s="92"/>
      <c r="J60" s="92"/>
    </row>
    <row r="61" spans="2:10" ht="15.75">
      <c r="B61" s="359"/>
      <c r="C61" s="321"/>
      <c r="D61" s="364"/>
      <c r="E61" s="92"/>
      <c r="F61" s="263"/>
      <c r="G61" s="374"/>
      <c r="H61" s="369"/>
      <c r="I61" s="92"/>
      <c r="J61" s="92"/>
    </row>
    <row r="62" spans="2:10" ht="15.75">
      <c r="B62" s="359"/>
      <c r="C62" s="321"/>
      <c r="D62" s="364"/>
      <c r="E62" s="92"/>
      <c r="F62" s="263"/>
      <c r="G62" s="374"/>
      <c r="H62" s="369"/>
      <c r="I62" s="92"/>
      <c r="J62" s="92"/>
    </row>
    <row r="63" spans="2:10" ht="15.75">
      <c r="B63" s="469"/>
      <c r="C63" s="321"/>
      <c r="D63" s="504"/>
      <c r="E63" s="92"/>
      <c r="F63" s="263"/>
      <c r="G63" s="374"/>
      <c r="H63" s="369"/>
      <c r="I63" s="92"/>
      <c r="J63" s="92"/>
    </row>
    <row r="64" spans="2:10" ht="15.75">
      <c r="B64" s="469"/>
      <c r="C64" s="321"/>
      <c r="D64" s="364"/>
      <c r="E64" s="92"/>
      <c r="F64" s="263"/>
      <c r="G64" s="374"/>
      <c r="H64" s="369"/>
      <c r="I64" s="92"/>
      <c r="J64" s="92"/>
    </row>
    <row r="65" spans="2:10" ht="15.75">
      <c r="B65" s="469"/>
      <c r="C65" s="321"/>
      <c r="D65" s="364"/>
      <c r="E65" s="92"/>
      <c r="F65" s="263"/>
      <c r="G65" s="374"/>
      <c r="H65" s="369"/>
      <c r="I65" s="92"/>
      <c r="J65" s="92"/>
    </row>
    <row r="66" spans="2:10" ht="15.75">
      <c r="B66" s="469"/>
      <c r="C66" s="321"/>
      <c r="D66" s="364"/>
      <c r="E66" s="92"/>
      <c r="F66" s="263"/>
      <c r="G66" s="374"/>
      <c r="H66" s="369"/>
      <c r="I66" s="92"/>
      <c r="J66" s="92"/>
    </row>
    <row r="67" spans="2:10" ht="15.75">
      <c r="B67" s="469"/>
      <c r="C67" s="321"/>
      <c r="D67" s="364"/>
      <c r="E67" s="92"/>
      <c r="F67" s="263"/>
      <c r="G67" s="374"/>
      <c r="H67" s="369"/>
      <c r="I67" s="92"/>
      <c r="J67" s="92"/>
    </row>
    <row r="68" spans="2:10" ht="15.75">
      <c r="B68" s="469"/>
      <c r="C68" s="321"/>
      <c r="D68" s="364"/>
      <c r="E68" s="92"/>
      <c r="F68" s="263"/>
      <c r="G68" s="374"/>
      <c r="H68" s="369"/>
      <c r="I68" s="92"/>
      <c r="J68" s="92"/>
    </row>
    <row r="69" spans="2:10" ht="15.75">
      <c r="B69" s="469"/>
      <c r="C69" s="321"/>
      <c r="D69" s="364"/>
      <c r="E69" s="92"/>
      <c r="F69" s="263"/>
      <c r="G69" s="374"/>
      <c r="H69" s="369"/>
      <c r="I69" s="92"/>
      <c r="J69" s="92"/>
    </row>
    <row r="70" spans="2:10" ht="15.75">
      <c r="B70" s="469"/>
      <c r="C70" s="321"/>
      <c r="D70" s="364"/>
      <c r="E70" s="92"/>
      <c r="F70" s="263"/>
      <c r="G70" s="374"/>
      <c r="H70" s="369"/>
      <c r="I70" s="92"/>
      <c r="J70" s="92"/>
    </row>
    <row r="71" spans="2:10" s="92" customFormat="1" ht="16.5">
      <c r="C71" s="355"/>
      <c r="D71" s="263"/>
      <c r="E71" s="263"/>
      <c r="F71" s="263"/>
      <c r="H71" s="369"/>
    </row>
    <row r="72" spans="2:10" s="92" customFormat="1" ht="16.5">
      <c r="C72" s="355"/>
      <c r="D72" s="263"/>
      <c r="E72" s="263"/>
      <c r="F72" s="263"/>
      <c r="H72" s="369"/>
    </row>
    <row r="73" spans="2:10" s="92" customFormat="1" ht="16.5">
      <c r="C73" s="355"/>
      <c r="D73" s="263"/>
      <c r="E73" s="263"/>
      <c r="F73" s="263"/>
      <c r="H73" s="369"/>
    </row>
    <row r="74" spans="2:10" ht="16.5">
      <c r="B74" s="327"/>
      <c r="C74" s="355"/>
      <c r="D74" s="263"/>
      <c r="E74" s="263"/>
      <c r="F74" s="263"/>
      <c r="G74" s="227"/>
      <c r="H74" s="369"/>
      <c r="I74" s="227"/>
      <c r="J74" s="92"/>
    </row>
    <row r="75" spans="2:10" s="92" customFormat="1" ht="16.5">
      <c r="C75" s="355"/>
      <c r="D75" s="263"/>
      <c r="E75" s="263"/>
      <c r="F75" s="263"/>
      <c r="H75" s="369"/>
    </row>
    <row r="76" spans="2:10" ht="15.75">
      <c r="B76" s="92" t="s">
        <v>230</v>
      </c>
      <c r="C76" s="263"/>
      <c r="D76" s="263"/>
      <c r="E76" s="263"/>
      <c r="F76" s="263"/>
      <c r="G76" s="227"/>
      <c r="H76" s="369"/>
      <c r="I76" s="227"/>
      <c r="J76" s="92"/>
    </row>
    <row r="77" spans="2:10" s="92" customFormat="1" ht="16.5" thickBot="1">
      <c r="B77" s="102"/>
      <c r="C77" s="103"/>
      <c r="D77" s="104"/>
      <c r="E77" s="103"/>
      <c r="F77" s="105"/>
      <c r="G77" s="105"/>
      <c r="H77" s="371"/>
      <c r="I77" s="105"/>
      <c r="J77" s="105"/>
    </row>
    <row r="78" spans="2:10" ht="15.75">
      <c r="B78" s="219"/>
      <c r="C78" s="219"/>
      <c r="D78" s="219"/>
      <c r="E78" s="219"/>
      <c r="F78" s="228"/>
      <c r="G78" s="228"/>
      <c r="H78" s="372"/>
      <c r="I78" s="228"/>
      <c r="J78" s="228"/>
    </row>
    <row r="79" spans="2:10" s="92" customFormat="1" ht="16.5" thickBot="1">
      <c r="B79" s="642"/>
      <c r="C79" s="643"/>
      <c r="D79" s="643"/>
      <c r="E79" s="643"/>
      <c r="F79" s="643"/>
      <c r="G79" s="643"/>
      <c r="H79" s="643"/>
      <c r="I79" s="643"/>
      <c r="J79" s="643"/>
    </row>
    <row r="80" spans="2:10" s="92" customFormat="1" ht="15.75">
      <c r="B80" s="644"/>
      <c r="C80" s="645"/>
      <c r="D80" s="645"/>
      <c r="E80" s="645"/>
      <c r="F80" s="645"/>
      <c r="G80" s="645"/>
      <c r="H80" s="645"/>
      <c r="I80" s="645"/>
      <c r="J80" s="645"/>
    </row>
    <row r="81" spans="2:10" ht="16.5" thickBot="1">
      <c r="B81" s="219"/>
      <c r="C81" s="219"/>
      <c r="D81" s="219"/>
      <c r="E81" s="219"/>
      <c r="F81" s="228"/>
      <c r="G81" s="228"/>
      <c r="H81" s="372"/>
      <c r="I81" s="228"/>
      <c r="J81" s="228"/>
    </row>
    <row r="82" spans="2:10" ht="15.75">
      <c r="B82" s="541" t="s">
        <v>15</v>
      </c>
      <c r="C82" s="541"/>
      <c r="D82" s="541"/>
      <c r="E82" s="541"/>
      <c r="F82" s="541"/>
      <c r="G82" s="541"/>
      <c r="H82" s="541"/>
      <c r="I82" s="541"/>
      <c r="J82" s="541"/>
    </row>
    <row r="83" spans="2:10" ht="16.5" customHeight="1">
      <c r="B83" s="526" t="s">
        <v>16</v>
      </c>
      <c r="C83" s="526"/>
      <c r="D83" s="526"/>
      <c r="E83" s="526"/>
      <c r="F83" s="526"/>
      <c r="G83" s="526"/>
      <c r="H83" s="526"/>
      <c r="I83" s="526"/>
      <c r="J83" s="526"/>
    </row>
    <row r="84" spans="2:10" ht="15.75">
      <c r="B84" s="546" t="s">
        <v>18</v>
      </c>
      <c r="C84" s="546"/>
      <c r="D84" s="546"/>
      <c r="E84" s="546"/>
      <c r="F84" s="546"/>
      <c r="G84" s="546"/>
      <c r="H84" s="546"/>
      <c r="I84" s="546"/>
      <c r="J84" s="546"/>
    </row>
    <row r="85" spans="2:10" ht="15.75">
      <c r="B85" s="638"/>
      <c r="C85" s="638"/>
      <c r="D85" s="638"/>
      <c r="E85" s="638"/>
      <c r="F85" s="638"/>
      <c r="G85" s="638"/>
      <c r="H85" s="638"/>
      <c r="I85" s="638"/>
      <c r="J85" s="638"/>
    </row>
    <row r="86" spans="2:10" ht="15.75">
      <c r="B86" s="227"/>
      <c r="C86" s="227"/>
      <c r="D86" s="227"/>
      <c r="E86" s="227"/>
      <c r="F86" s="227"/>
      <c r="G86" s="227"/>
      <c r="H86" s="365"/>
      <c r="I86" s="227"/>
      <c r="J86" s="227"/>
    </row>
    <row r="87" spans="2:10" ht="15.75">
      <c r="B87" s="227"/>
      <c r="C87" s="227"/>
      <c r="D87" s="227"/>
      <c r="E87" s="227"/>
      <c r="F87" s="227"/>
      <c r="G87" s="227"/>
      <c r="H87" s="365"/>
      <c r="I87" s="227"/>
      <c r="J87" s="227"/>
    </row>
    <row r="88" spans="2:10" ht="15.75">
      <c r="B88" s="227"/>
      <c r="C88" s="227"/>
      <c r="D88" s="227"/>
      <c r="E88" s="227"/>
      <c r="F88" s="227"/>
      <c r="G88" s="227"/>
      <c r="H88" s="365"/>
      <c r="I88" s="227"/>
      <c r="J88" s="227"/>
    </row>
    <row r="89" spans="2:10" ht="15.75">
      <c r="B89" s="227"/>
      <c r="C89" s="227"/>
      <c r="D89" s="227"/>
      <c r="E89" s="227"/>
    </row>
    <row r="90" spans="2:10" s="92" customFormat="1" ht="15.75">
      <c r="B90" s="227"/>
      <c r="C90" s="227"/>
      <c r="D90" s="227"/>
      <c r="E90" s="227"/>
      <c r="H90" s="369"/>
    </row>
    <row r="91" spans="2:10" ht="15.75">
      <c r="B91" s="227"/>
      <c r="C91" s="227"/>
      <c r="D91" s="227"/>
      <c r="E91" s="227"/>
    </row>
    <row r="92" spans="2:10" ht="15.75">
      <c r="B92" s="227"/>
      <c r="C92" s="227"/>
      <c r="D92" s="227"/>
      <c r="E92" s="227"/>
    </row>
    <row r="93" spans="2:10" ht="15.75">
      <c r="B93" s="227"/>
      <c r="C93" s="227"/>
      <c r="D93" s="227"/>
      <c r="E93" s="227"/>
    </row>
    <row r="94" spans="2:10" ht="15.75">
      <c r="B94" s="227"/>
      <c r="C94" s="227"/>
      <c r="D94" s="227"/>
      <c r="E94" s="227"/>
    </row>
    <row r="95" spans="2:10" ht="15.75">
      <c r="B95" s="227"/>
      <c r="C95" s="227"/>
      <c r="D95" s="227"/>
      <c r="E95" s="227"/>
    </row>
    <row r="96" spans="2:10" ht="15.75">
      <c r="B96" s="227"/>
      <c r="C96" s="227"/>
      <c r="D96" s="227"/>
      <c r="E96" s="227"/>
    </row>
    <row r="97" spans="2:5" ht="15.75">
      <c r="B97" s="227"/>
      <c r="C97" s="227"/>
      <c r="D97" s="227"/>
      <c r="E97" s="227"/>
    </row>
    <row r="98" spans="2:5" ht="15" customHeight="1">
      <c r="B98" s="227"/>
      <c r="C98" s="227"/>
      <c r="D98" s="227"/>
      <c r="E98" s="227"/>
    </row>
    <row r="99" spans="2:5" ht="15" customHeight="1">
      <c r="B99" s="227"/>
      <c r="C99" s="227"/>
      <c r="D99" s="227"/>
      <c r="E99" s="227"/>
    </row>
    <row r="100" spans="2:5" ht="15.75">
      <c r="B100" s="227"/>
      <c r="C100" s="227"/>
      <c r="D100" s="227"/>
      <c r="E100" s="227"/>
    </row>
    <row r="101" spans="2:5" ht="15.75">
      <c r="B101" s="227"/>
      <c r="C101" s="227"/>
      <c r="D101" s="227"/>
      <c r="E101" s="469"/>
    </row>
    <row r="102" spans="2:5" ht="18.75" customHeight="1">
      <c r="B102" s="227"/>
      <c r="C102" s="227"/>
      <c r="D102" s="227"/>
      <c r="E102" s="227"/>
    </row>
    <row r="103" spans="2:5" ht="15.75">
      <c r="B103" s="227"/>
      <c r="C103" s="227"/>
      <c r="D103" s="227"/>
      <c r="E103" s="227"/>
    </row>
    <row r="104" spans="2:5" ht="15.75">
      <c r="B104" s="227"/>
      <c r="C104" s="227"/>
      <c r="D104" s="227"/>
      <c r="E104" s="227"/>
    </row>
    <row r="105" spans="2:5" ht="15.75"/>
    <row r="106" spans="2:5" ht="15.75"/>
    <row r="107" spans="2:5" ht="15.75"/>
    <row r="108" spans="2:5" ht="15.75"/>
    <row r="109" spans="2:5" ht="15.75"/>
    <row r="110" spans="2:5" ht="15.75"/>
    <row r="111" spans="2:5" ht="15.75"/>
    <row r="112" spans="2:5" ht="15.75"/>
    <row r="113" ht="15.75"/>
    <row r="114" ht="15.75"/>
    <row r="115" ht="15.75"/>
    <row r="116" ht="15.75"/>
    <row r="117" ht="15.75"/>
    <row r="118" ht="15.75"/>
    <row r="119" ht="15.75"/>
    <row r="120" ht="15.75"/>
    <row r="121" ht="15.75"/>
    <row r="122" ht="15.75"/>
    <row r="123" ht="15.75"/>
  </sheetData>
  <protectedRanges>
    <protectedRange algorithmName="SHA-512" hashValue="19r0bVvPR7yZA0UiYij7Tv1CBk3noIABvFePbLhCJ4nk3L6A+Fy+RdPPS3STf+a52x4pG2PQK4FAkXK9epnlIA==" saltValue="gQC4yrLvnbJqxYZ0KSEoZA==" spinCount="100000" sqref="B29" name="Government revenues_1_2"/>
  </protectedRanges>
  <mergeCells count="20">
    <mergeCell ref="B84:J84"/>
    <mergeCell ref="B85:J85"/>
    <mergeCell ref="B21:D21"/>
    <mergeCell ref="B58:J58"/>
    <mergeCell ref="B79:J79"/>
    <mergeCell ref="B80:J80"/>
    <mergeCell ref="B82:J82"/>
    <mergeCell ref="B83:J83"/>
    <mergeCell ref="B20:J20"/>
    <mergeCell ref="B2:J2"/>
    <mergeCell ref="B3:J3"/>
    <mergeCell ref="B4:J4"/>
    <mergeCell ref="B5:J5"/>
    <mergeCell ref="B6:J6"/>
    <mergeCell ref="B7:J7"/>
    <mergeCell ref="B8:J8"/>
    <mergeCell ref="B10:J10"/>
    <mergeCell ref="B11:J11"/>
    <mergeCell ref="B12:J12"/>
    <mergeCell ref="B13:J13"/>
  </mergeCells>
  <dataValidations count="4">
    <dataValidation allowBlank="1" showInputMessage="1" showErrorMessage="1" promptTitle="Número de identificación" prompt="Indique el número único de identificación, p. ej. el NIF, número societario o similares" sqref="D25 D27:D31"/>
    <dataValidation allowBlank="1" showInputMessage="1" showErrorMessage="1" promptTitle="Nombre de la empresa" prompt="Ingrese el nombre de la empresa._x000a__x000a_Por favor, evite utilizar siglas e ingrese el nombre completo." sqref="B30:B31 B57"/>
    <dataValidation errorStyle="warning" allowBlank="1" showInputMessage="1" showErrorMessage="1" errorTitle="Dirección web" error="Ingrese un enlace en estas celdas" sqref="G25:G30 G35:G36"/>
    <dataValidation allowBlank="1" showInputMessage="1" showErrorMessage="1" promptTitle="Ingrese los productos básicos" prompt="Ingrese los productos básicos de la empresa que correspondan, separados por comas." sqref="F36 F25:F30"/>
  </dataValidations>
  <hyperlinks>
    <hyperlink ref="G25" r:id="rId1"/>
    <hyperlink ref="G26" r:id="rId2"/>
    <hyperlink ref="G30" r:id="rId3"/>
    <hyperlink ref="G29" r:id="rId4"/>
    <hyperlink ref="G27" r:id="rId5"/>
    <hyperlink ref="G28" r:id="rId6"/>
    <hyperlink ref="G34" r:id="rId7"/>
    <hyperlink ref="G32" r:id="rId8"/>
    <hyperlink ref="G33" r:id="rId9"/>
    <hyperlink ref="G43" r:id="rId10"/>
    <hyperlink ref="G44" r:id="rId11"/>
    <hyperlink ref="G56" r:id="rId12"/>
  </hyperlinks>
  <pageMargins left="0.25" right="0.25" top="0.75" bottom="0.75" header="0.3" footer="0.3"/>
  <pageSetup paperSize="8" fitToHeight="0" orientation="landscape" horizontalDpi="2400" verticalDpi="2400" r:id="rId13"/>
  <tableParts count="3">
    <tablePart r:id="rId14"/>
    <tablePart r:id="rId15"/>
    <tablePart r:id="rId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K72"/>
  <sheetViews>
    <sheetView showGridLines="0" topLeftCell="A7" zoomScale="60" zoomScaleNormal="60" workbookViewId="0">
      <selection activeCell="J23" sqref="J23"/>
    </sheetView>
  </sheetViews>
  <sheetFormatPr baseColWidth="10" defaultColWidth="8.5" defaultRowHeight="15.75"/>
  <cols>
    <col min="1" max="1" width="2.5" style="101" customWidth="1"/>
    <col min="2" max="5" width="0" style="101" hidden="1" customWidth="1"/>
    <col min="6" max="6" width="48.125" style="101" customWidth="1"/>
    <col min="7" max="7" width="16.5" style="101" customWidth="1"/>
    <col min="8" max="8" width="62.625" style="101" customWidth="1"/>
    <col min="9" max="9" width="25.125" style="101" customWidth="1"/>
    <col min="10" max="10" width="23.5" style="101" customWidth="1"/>
    <col min="11" max="11" width="15.5" style="101" bestFit="1" customWidth="1"/>
    <col min="12" max="12" width="74" style="101" customWidth="1"/>
    <col min="13" max="13" width="2.5" style="101" customWidth="1"/>
    <col min="14" max="14" width="19.5" style="101" bestFit="1" customWidth="1"/>
    <col min="15" max="15" width="73.5" style="101" bestFit="1" customWidth="1"/>
    <col min="16" max="16" width="4" style="101" customWidth="1"/>
    <col min="17" max="18" width="8.5" style="101"/>
    <col min="19" max="19" width="21" style="101" bestFit="1" customWidth="1"/>
    <col min="20" max="20" width="8.5" style="101"/>
    <col min="21" max="21" width="21" style="101" bestFit="1" customWidth="1"/>
    <col min="22" max="16384" width="8.5" style="101"/>
  </cols>
  <sheetData>
    <row r="1" spans="2:37" s="7" customFormat="1" ht="15.75" hidden="1" customHeight="1">
      <c r="F1" s="227"/>
      <c r="G1" s="227"/>
      <c r="H1" s="227"/>
      <c r="I1" s="227"/>
      <c r="J1" s="227"/>
      <c r="K1" s="227"/>
      <c r="L1" s="327"/>
      <c r="M1" s="227"/>
      <c r="N1" s="227"/>
      <c r="O1" s="227"/>
    </row>
    <row r="2" spans="2:37" s="7" customFormat="1" hidden="1">
      <c r="F2" s="228"/>
      <c r="G2" s="227"/>
      <c r="H2" s="228"/>
      <c r="I2" s="227"/>
      <c r="J2" s="228"/>
      <c r="K2" s="227"/>
      <c r="L2" s="327"/>
      <c r="M2" s="227"/>
      <c r="N2" s="227"/>
      <c r="O2" s="227"/>
    </row>
    <row r="3" spans="2:37" s="7" customFormat="1" hidden="1">
      <c r="F3" s="228"/>
      <c r="G3" s="227"/>
      <c r="H3" s="228"/>
      <c r="I3" s="227"/>
      <c r="J3" s="228"/>
      <c r="K3" s="227"/>
      <c r="L3" s="327"/>
      <c r="M3" s="227"/>
      <c r="N3" s="227"/>
      <c r="O3" s="229" t="s">
        <v>256</v>
      </c>
    </row>
    <row r="4" spans="2:37" s="7" customFormat="1" hidden="1">
      <c r="F4" s="228"/>
      <c r="G4" s="227"/>
      <c r="H4" s="228"/>
      <c r="I4" s="227"/>
      <c r="J4" s="228"/>
      <c r="K4" s="227"/>
      <c r="L4" s="327"/>
      <c r="M4" s="227"/>
      <c r="N4" s="227"/>
      <c r="O4" s="229" t="str">
        <f>[1]Introduction!G4</f>
        <v>YYYY-MM-DD</v>
      </c>
    </row>
    <row r="5" spans="2:37" s="7" customFormat="1" hidden="1">
      <c r="F5" s="227"/>
      <c r="G5" s="227"/>
      <c r="H5" s="227"/>
      <c r="I5" s="227"/>
      <c r="J5" s="227"/>
      <c r="K5" s="227"/>
      <c r="L5" s="327"/>
      <c r="M5" s="227"/>
      <c r="N5" s="227"/>
      <c r="O5" s="227"/>
    </row>
    <row r="6" spans="2:37" s="7" customFormat="1" hidden="1">
      <c r="F6" s="227"/>
      <c r="G6" s="227"/>
      <c r="H6" s="227"/>
      <c r="I6" s="227"/>
      <c r="J6" s="227"/>
      <c r="K6" s="227"/>
      <c r="L6" s="327"/>
      <c r="M6" s="227"/>
      <c r="N6" s="227"/>
      <c r="O6" s="227"/>
    </row>
    <row r="7" spans="2:37" s="7" customFormat="1">
      <c r="F7" s="227"/>
      <c r="G7" s="227"/>
      <c r="H7" s="227"/>
      <c r="I7" s="227"/>
      <c r="J7" s="227"/>
      <c r="K7" s="227"/>
      <c r="L7" s="327"/>
      <c r="M7" s="227"/>
      <c r="N7" s="227"/>
      <c r="O7" s="227"/>
    </row>
    <row r="8" spans="2:37" s="7" customFormat="1">
      <c r="F8" s="530" t="s">
        <v>452</v>
      </c>
      <c r="G8" s="530"/>
      <c r="H8" s="530"/>
      <c r="I8" s="530"/>
      <c r="J8" s="530"/>
      <c r="K8" s="530"/>
      <c r="L8" s="530"/>
      <c r="M8" s="530"/>
      <c r="N8" s="530"/>
      <c r="O8" s="530"/>
    </row>
    <row r="9" spans="2:37" s="7" customFormat="1" ht="24">
      <c r="F9" s="647" t="s">
        <v>19</v>
      </c>
      <c r="G9" s="647"/>
      <c r="H9" s="647"/>
      <c r="I9" s="647"/>
      <c r="J9" s="647"/>
      <c r="K9" s="647"/>
      <c r="L9" s="647"/>
      <c r="M9" s="647"/>
      <c r="N9" s="647"/>
      <c r="O9" s="647"/>
    </row>
    <row r="10" spans="2:37" s="7" customFormat="1">
      <c r="F10" s="648" t="s">
        <v>479</v>
      </c>
      <c r="G10" s="648"/>
      <c r="H10" s="648"/>
      <c r="I10" s="648"/>
      <c r="J10" s="648"/>
      <c r="K10" s="648"/>
      <c r="L10" s="648"/>
      <c r="M10" s="648"/>
      <c r="N10" s="648"/>
      <c r="O10" s="648"/>
    </row>
    <row r="11" spans="2:37" s="7" customFormat="1">
      <c r="F11" s="649" t="s">
        <v>454</v>
      </c>
      <c r="G11" s="649"/>
      <c r="H11" s="649"/>
      <c r="I11" s="649"/>
      <c r="J11" s="649"/>
      <c r="K11" s="649"/>
      <c r="L11" s="649"/>
      <c r="M11" s="649"/>
      <c r="N11" s="649"/>
      <c r="O11" s="649"/>
    </row>
    <row r="12" spans="2:37" s="7" customFormat="1">
      <c r="F12" s="649" t="s">
        <v>257</v>
      </c>
      <c r="G12" s="649"/>
      <c r="H12" s="649"/>
      <c r="I12" s="649"/>
      <c r="J12" s="649"/>
      <c r="K12" s="649"/>
      <c r="L12" s="649"/>
      <c r="M12" s="649"/>
      <c r="N12" s="649"/>
      <c r="O12" s="649"/>
    </row>
    <row r="13" spans="2:37" s="7" customFormat="1">
      <c r="F13" s="646" t="s">
        <v>258</v>
      </c>
      <c r="G13" s="646"/>
      <c r="H13" s="646"/>
      <c r="I13" s="646"/>
      <c r="J13" s="646"/>
      <c r="K13" s="646"/>
      <c r="L13" s="646"/>
      <c r="M13" s="646"/>
      <c r="N13" s="646"/>
      <c r="O13" s="646"/>
    </row>
    <row r="14" spans="2:37" s="7" customFormat="1">
      <c r="F14" s="651" t="s">
        <v>259</v>
      </c>
      <c r="G14" s="651"/>
      <c r="H14" s="651"/>
      <c r="I14" s="651"/>
      <c r="J14" s="651"/>
      <c r="K14" s="651"/>
      <c r="L14" s="651"/>
      <c r="M14" s="651"/>
      <c r="N14" s="651"/>
      <c r="O14" s="651"/>
    </row>
    <row r="15" spans="2:37" s="7" customFormat="1">
      <c r="F15" s="652" t="s">
        <v>260</v>
      </c>
      <c r="G15" s="652"/>
      <c r="H15" s="652"/>
      <c r="I15" s="652"/>
      <c r="J15" s="652"/>
      <c r="K15" s="652"/>
      <c r="L15" s="652"/>
      <c r="M15" s="652"/>
      <c r="N15" s="652"/>
      <c r="O15" s="652"/>
    </row>
    <row r="16" spans="2:37" s="7" customFormat="1">
      <c r="B16" s="633" t="s">
        <v>477</v>
      </c>
      <c r="C16" s="634"/>
      <c r="D16" s="634"/>
      <c r="E16" s="634"/>
      <c r="F16" s="634"/>
      <c r="G16" s="634"/>
      <c r="H16" s="634"/>
      <c r="I16" s="634"/>
      <c r="J16" s="634"/>
      <c r="K16" s="264"/>
      <c r="L16" s="327"/>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row>
    <row r="17" spans="2:22" s="7" customFormat="1">
      <c r="B17" s="227"/>
      <c r="C17" s="227"/>
      <c r="D17" s="227"/>
      <c r="E17" s="227"/>
      <c r="F17" s="227"/>
      <c r="G17" s="227"/>
      <c r="H17" s="227"/>
      <c r="I17" s="227"/>
      <c r="J17" s="227"/>
      <c r="K17" s="227"/>
      <c r="L17" s="327"/>
      <c r="M17" s="227"/>
      <c r="N17" s="227"/>
      <c r="O17" s="227"/>
      <c r="P17" s="227"/>
      <c r="Q17" s="227"/>
      <c r="R17" s="227"/>
      <c r="S17" s="227"/>
      <c r="T17" s="227"/>
      <c r="U17" s="227"/>
      <c r="V17" s="227"/>
    </row>
    <row r="18" spans="2:22" s="7" customFormat="1" ht="24">
      <c r="B18" s="227"/>
      <c r="C18" s="227"/>
      <c r="D18" s="227"/>
      <c r="E18" s="227"/>
      <c r="F18" s="635" t="s">
        <v>261</v>
      </c>
      <c r="G18" s="635"/>
      <c r="H18" s="635"/>
      <c r="I18" s="635"/>
      <c r="J18" s="635"/>
      <c r="K18" s="635"/>
      <c r="L18" s="328"/>
      <c r="M18" s="227"/>
      <c r="N18" s="653" t="s">
        <v>262</v>
      </c>
      <c r="O18" s="653"/>
      <c r="P18" s="227"/>
      <c r="Q18" s="227"/>
      <c r="R18" s="227"/>
      <c r="S18" s="227"/>
      <c r="T18" s="227"/>
      <c r="U18" s="227"/>
      <c r="V18" s="227"/>
    </row>
    <row r="19" spans="2:22" s="7" customFormat="1" ht="15.75" customHeight="1">
      <c r="B19" s="227"/>
      <c r="C19" s="227"/>
      <c r="D19" s="227"/>
      <c r="E19" s="227"/>
      <c r="F19" s="227"/>
      <c r="G19" s="227"/>
      <c r="H19" s="227"/>
      <c r="I19" s="227"/>
      <c r="J19" s="227"/>
      <c r="K19" s="227"/>
      <c r="L19" s="327"/>
      <c r="M19" s="227"/>
      <c r="N19" s="654" t="s">
        <v>263</v>
      </c>
      <c r="O19" s="654"/>
      <c r="P19" s="227"/>
      <c r="Q19" s="227"/>
      <c r="R19" s="227"/>
      <c r="S19" s="227"/>
      <c r="T19" s="227"/>
      <c r="U19" s="227"/>
      <c r="V19" s="227"/>
    </row>
    <row r="20" spans="2:22">
      <c r="B20" s="263"/>
      <c r="C20" s="263"/>
      <c r="D20" s="263"/>
      <c r="E20" s="263"/>
      <c r="F20" s="655" t="s">
        <v>480</v>
      </c>
      <c r="G20" s="655"/>
      <c r="H20" s="655"/>
      <c r="I20" s="655"/>
      <c r="J20" s="655"/>
      <c r="K20" s="656"/>
      <c r="L20" s="330"/>
      <c r="M20" s="263"/>
      <c r="N20" s="227"/>
      <c r="O20" s="227"/>
      <c r="P20" s="263"/>
      <c r="Q20" s="263"/>
      <c r="R20" s="263"/>
      <c r="S20" s="263"/>
      <c r="T20" s="263"/>
      <c r="U20" s="263"/>
      <c r="V20" s="263"/>
    </row>
    <row r="21" spans="2:22" ht="24">
      <c r="B21" s="106" t="s">
        <v>264</v>
      </c>
      <c r="C21" s="106" t="s">
        <v>265</v>
      </c>
      <c r="D21" s="106" t="s">
        <v>266</v>
      </c>
      <c r="E21" s="106" t="s">
        <v>267</v>
      </c>
      <c r="F21" s="263" t="s">
        <v>268</v>
      </c>
      <c r="G21" s="263" t="s">
        <v>239</v>
      </c>
      <c r="H21" s="263" t="s">
        <v>269</v>
      </c>
      <c r="I21" s="263" t="s">
        <v>270</v>
      </c>
      <c r="J21" s="263" t="s">
        <v>271</v>
      </c>
      <c r="K21" s="227" t="s">
        <v>255</v>
      </c>
      <c r="L21" s="327" t="s">
        <v>632</v>
      </c>
      <c r="M21" s="263"/>
      <c r="N21" s="647" t="s">
        <v>272</v>
      </c>
      <c r="O21" s="647"/>
      <c r="P21" s="263"/>
      <c r="Q21" s="263"/>
      <c r="R21" s="263"/>
      <c r="S21" s="263"/>
      <c r="T21" s="263"/>
      <c r="U21" s="263"/>
      <c r="V21" s="263"/>
    </row>
    <row r="22" spans="2:22" s="416" customFormat="1" ht="32.1" customHeight="1">
      <c r="B22" s="412" t="str">
        <f>IFERROR(VLOOKUP(Government_revenues_table[[#This Row],[Clasificación según EFP]],[1]!Table6_GFS_codes_classification[#Data],COLUMNS($F:F)+3,FALSE),"Do not enter data")</f>
        <v>Do not enter data</v>
      </c>
      <c r="C22" s="412" t="str">
        <f>IFERROR(VLOOKUP(Government_revenues_table[[#This Row],[Clasificación según EFP]],[1]!Table6_GFS_codes_classification[#Data],COLUMNS($F:G)+3,FALSE),"Do not enter data")</f>
        <v>Do not enter data</v>
      </c>
      <c r="D22" s="412" t="str">
        <f>IFERROR(VLOOKUP(Government_revenues_table[[#This Row],[Clasificación según EFP]],[1]!Table6_GFS_codes_classification[#Data],COLUMNS($F:H)+3,FALSE),"Do not enter data")</f>
        <v>Do not enter data</v>
      </c>
      <c r="E22" s="412" t="str">
        <f>IFERROR(VLOOKUP(Government_revenues_table[[#This Row],[Clasificación según EFP]],[1]!Table6_GFS_codes_classification[#Data],COLUMNS($F:I)+3,FALSE),"Do not enter data")</f>
        <v>Do not enter data</v>
      </c>
      <c r="F22" s="413" t="s">
        <v>640</v>
      </c>
      <c r="G22" s="413" t="s">
        <v>633</v>
      </c>
      <c r="H22" s="413" t="s">
        <v>638</v>
      </c>
      <c r="I22" s="413" t="s">
        <v>630</v>
      </c>
      <c r="J22" s="475" t="s">
        <v>849</v>
      </c>
      <c r="K22" s="413" t="s">
        <v>616</v>
      </c>
      <c r="L22" s="415" t="s">
        <v>644</v>
      </c>
      <c r="M22" s="413"/>
      <c r="N22" s="657" t="s">
        <v>273</v>
      </c>
      <c r="O22" s="657"/>
      <c r="P22" s="413"/>
      <c r="Q22" s="413"/>
      <c r="R22" s="413"/>
      <c r="S22" s="413"/>
      <c r="T22" s="413"/>
      <c r="U22" s="413"/>
      <c r="V22" s="413"/>
    </row>
    <row r="23" spans="2:22" s="416" customFormat="1" ht="32.1" customHeight="1">
      <c r="B23" s="417"/>
      <c r="C23" s="417"/>
      <c r="D23" s="417"/>
      <c r="E23" s="417"/>
      <c r="F23" s="413" t="s">
        <v>640</v>
      </c>
      <c r="G23" s="376" t="s">
        <v>244</v>
      </c>
      <c r="H23" s="413" t="s">
        <v>639</v>
      </c>
      <c r="I23" s="413" t="s">
        <v>630</v>
      </c>
      <c r="J23" s="475" t="s">
        <v>848</v>
      </c>
      <c r="K23" s="413" t="s">
        <v>616</v>
      </c>
      <c r="L23" s="418" t="s">
        <v>644</v>
      </c>
      <c r="M23" s="413"/>
      <c r="N23" s="657"/>
      <c r="O23" s="657"/>
      <c r="P23" s="413"/>
      <c r="Q23" s="413"/>
      <c r="R23" s="413"/>
      <c r="S23" s="413"/>
      <c r="T23" s="413"/>
      <c r="U23" s="413"/>
      <c r="V23" s="413"/>
    </row>
    <row r="24" spans="2:22" s="416" customFormat="1" ht="32.1" customHeight="1">
      <c r="B24" s="417"/>
      <c r="C24" s="417"/>
      <c r="D24" s="417"/>
      <c r="E24" s="417"/>
      <c r="F24" s="413" t="s">
        <v>278</v>
      </c>
      <c r="G24" s="376" t="s">
        <v>244</v>
      </c>
      <c r="H24" s="413" t="s">
        <v>621</v>
      </c>
      <c r="I24" s="413" t="s">
        <v>630</v>
      </c>
      <c r="J24" s="475" t="s">
        <v>850</v>
      </c>
      <c r="K24" s="413" t="s">
        <v>483</v>
      </c>
      <c r="L24" s="418" t="s">
        <v>643</v>
      </c>
      <c r="M24" s="413"/>
      <c r="N24" s="657"/>
      <c r="O24" s="657"/>
      <c r="P24" s="413"/>
      <c r="Q24" s="413"/>
      <c r="R24" s="413"/>
      <c r="S24" s="413"/>
      <c r="T24" s="413"/>
      <c r="U24" s="413"/>
      <c r="V24" s="413"/>
    </row>
    <row r="25" spans="2:22" s="416" customFormat="1" ht="32.1" customHeight="1">
      <c r="B25" s="417"/>
      <c r="C25" s="417"/>
      <c r="D25" s="417"/>
      <c r="E25" s="417"/>
      <c r="F25" s="413" t="s">
        <v>275</v>
      </c>
      <c r="G25" s="376" t="s">
        <v>633</v>
      </c>
      <c r="H25" s="413" t="s">
        <v>646</v>
      </c>
      <c r="I25" s="413" t="s">
        <v>630</v>
      </c>
      <c r="J25" s="475" t="s">
        <v>851</v>
      </c>
      <c r="K25" s="413" t="s">
        <v>616</v>
      </c>
      <c r="L25" s="418" t="s">
        <v>644</v>
      </c>
      <c r="M25" s="413"/>
      <c r="N25" s="657"/>
      <c r="O25" s="657"/>
      <c r="P25" s="413"/>
      <c r="Q25" s="413"/>
      <c r="R25" s="413"/>
      <c r="S25" s="413"/>
      <c r="T25" s="413"/>
      <c r="U25" s="413"/>
      <c r="V25" s="413"/>
    </row>
    <row r="26" spans="2:22" s="416" customFormat="1" ht="32.1" customHeight="1">
      <c r="B26" s="417"/>
      <c r="C26" s="417"/>
      <c r="D26" s="417"/>
      <c r="E26" s="417"/>
      <c r="F26" s="413" t="s">
        <v>275</v>
      </c>
      <c r="G26" s="376" t="s">
        <v>633</v>
      </c>
      <c r="H26" s="413" t="s">
        <v>647</v>
      </c>
      <c r="I26" s="413" t="s">
        <v>630</v>
      </c>
      <c r="J26" s="414"/>
      <c r="K26" s="413"/>
      <c r="L26" s="415" t="s">
        <v>591</v>
      </c>
      <c r="M26" s="413"/>
      <c r="N26" s="657"/>
      <c r="O26" s="657"/>
      <c r="P26" s="413"/>
      <c r="Q26" s="413"/>
      <c r="R26" s="413"/>
      <c r="S26" s="413"/>
      <c r="T26" s="413"/>
      <c r="U26" s="413"/>
      <c r="V26" s="413"/>
    </row>
    <row r="27" spans="2:22" s="416" customFormat="1" ht="32.1" customHeight="1">
      <c r="B27" s="417"/>
      <c r="C27" s="417"/>
      <c r="D27" s="417"/>
      <c r="E27" s="417"/>
      <c r="F27" s="413" t="s">
        <v>275</v>
      </c>
      <c r="G27" s="376" t="s">
        <v>633</v>
      </c>
      <c r="H27" s="413" t="s">
        <v>648</v>
      </c>
      <c r="I27" s="413" t="s">
        <v>630</v>
      </c>
      <c r="J27" s="414"/>
      <c r="K27" s="413"/>
      <c r="L27" s="415" t="s">
        <v>591</v>
      </c>
      <c r="M27" s="413"/>
      <c r="N27" s="657"/>
      <c r="O27" s="657"/>
      <c r="P27" s="413"/>
      <c r="Q27" s="413"/>
      <c r="R27" s="413"/>
      <c r="S27" s="413"/>
      <c r="T27" s="413"/>
      <c r="U27" s="413"/>
      <c r="V27" s="413"/>
    </row>
    <row r="28" spans="2:22" s="416" customFormat="1" ht="32.1" customHeight="1">
      <c r="B28" s="417"/>
      <c r="C28" s="417"/>
      <c r="D28" s="417"/>
      <c r="E28" s="417"/>
      <c r="F28" s="413" t="s">
        <v>275</v>
      </c>
      <c r="G28" s="376" t="s">
        <v>633</v>
      </c>
      <c r="H28" s="413" t="s">
        <v>649</v>
      </c>
      <c r="I28" s="413" t="s">
        <v>630</v>
      </c>
      <c r="J28" s="414"/>
      <c r="K28" s="413"/>
      <c r="L28" s="415" t="s">
        <v>591</v>
      </c>
      <c r="M28" s="413"/>
      <c r="N28" s="657"/>
      <c r="O28" s="657"/>
      <c r="P28" s="413"/>
      <c r="Q28" s="413"/>
      <c r="R28" s="413"/>
      <c r="S28" s="413"/>
      <c r="T28" s="413"/>
      <c r="U28" s="413"/>
      <c r="V28" s="413"/>
    </row>
    <row r="29" spans="2:22" s="416" customFormat="1" ht="32.1" customHeight="1">
      <c r="B29" s="417"/>
      <c r="C29" s="417"/>
      <c r="D29" s="417"/>
      <c r="E29" s="417"/>
      <c r="F29" s="413" t="s">
        <v>275</v>
      </c>
      <c r="G29" s="376" t="s">
        <v>633</v>
      </c>
      <c r="H29" s="413" t="s">
        <v>673</v>
      </c>
      <c r="I29" s="413" t="s">
        <v>674</v>
      </c>
      <c r="J29" s="475" t="s">
        <v>852</v>
      </c>
      <c r="K29" s="413" t="s">
        <v>616</v>
      </c>
      <c r="L29" s="418" t="s">
        <v>707</v>
      </c>
      <c r="M29" s="413"/>
      <c r="N29" s="657"/>
      <c r="O29" s="657"/>
      <c r="P29" s="413"/>
      <c r="Q29" s="413"/>
      <c r="R29" s="413"/>
      <c r="S29" s="413"/>
      <c r="T29" s="413"/>
      <c r="U29" s="413"/>
      <c r="V29" s="413"/>
    </row>
    <row r="30" spans="2:22" s="416" customFormat="1" ht="32.1" customHeight="1">
      <c r="B30" s="412" t="str">
        <f>IFERROR(VLOOKUP(Government_revenues_table[[#This Row],[Clasificación según EFP]],[1]!Table6_GFS_codes_classification[#Data],COLUMNS($F:F)+3,FALSE),"Do not enter data")</f>
        <v>Do not enter data</v>
      </c>
      <c r="C30" s="412" t="str">
        <f>IFERROR(VLOOKUP(Government_revenues_table[[#This Row],[Clasificación según EFP]],[1]!Table6_GFS_codes_classification[#Data],COLUMNS($F:G)+3,FALSE),"Do not enter data")</f>
        <v>Do not enter data</v>
      </c>
      <c r="D30" s="412" t="str">
        <f>IFERROR(VLOOKUP(Government_revenues_table[[#This Row],[Clasificación según EFP]],[1]!Table6_GFS_codes_classification[#Data],COLUMNS($F:H)+3,FALSE),"Do not enter data")</f>
        <v>Do not enter data</v>
      </c>
      <c r="E30" s="412" t="str">
        <f>IFERROR(VLOOKUP(Government_revenues_table[[#This Row],[Clasificación según EFP]],[1]!Table6_GFS_codes_classification[#Data],COLUMNS($F:I)+3,FALSE),"Do not enter data")</f>
        <v>Do not enter data</v>
      </c>
      <c r="F30" s="413" t="s">
        <v>275</v>
      </c>
      <c r="G30" s="376" t="s">
        <v>244</v>
      </c>
      <c r="H30" s="413" t="s">
        <v>622</v>
      </c>
      <c r="I30" s="413" t="s">
        <v>631</v>
      </c>
      <c r="J30" s="475" t="s">
        <v>855</v>
      </c>
      <c r="K30" s="413" t="s">
        <v>616</v>
      </c>
      <c r="L30" s="418" t="s">
        <v>834</v>
      </c>
      <c r="M30" s="413"/>
      <c r="N30" s="657"/>
      <c r="O30" s="657"/>
      <c r="P30" s="413"/>
      <c r="Q30" s="413"/>
      <c r="R30" s="413"/>
      <c r="S30" s="413"/>
      <c r="T30" s="413"/>
      <c r="U30" s="413"/>
      <c r="V30" s="413"/>
    </row>
    <row r="31" spans="2:22" s="416" customFormat="1" ht="32.1" customHeight="1">
      <c r="B31" s="412" t="str">
        <f>IFERROR(VLOOKUP(Government_revenues_table[[#This Row],[Clasificación según EFP]],[1]!Table6_GFS_codes_classification[#Data],COLUMNS($F:F)+3,FALSE),"Do not enter data")</f>
        <v>Do not enter data</v>
      </c>
      <c r="C31" s="412" t="str">
        <f>IFERROR(VLOOKUP(Government_revenues_table[[#This Row],[Clasificación según EFP]],[1]!Table6_GFS_codes_classification[#Data],COLUMNS($F:G)+3,FALSE),"Do not enter data")</f>
        <v>Do not enter data</v>
      </c>
      <c r="D31" s="412" t="str">
        <f>IFERROR(VLOOKUP(Government_revenues_table[[#This Row],[Clasificación según EFP]],[1]!Table6_GFS_codes_classification[#Data],COLUMNS($F:H)+3,FALSE),"Do not enter data")</f>
        <v>Do not enter data</v>
      </c>
      <c r="E31" s="412" t="str">
        <f>IFERROR(VLOOKUP(Government_revenues_table[[#This Row],[Clasificación según EFP]],[1]!Table6_GFS_codes_classification[#Data],COLUMNS($F:I)+3,FALSE),"Do not enter data")</f>
        <v>Do not enter data</v>
      </c>
      <c r="F31" s="413" t="s">
        <v>275</v>
      </c>
      <c r="G31" s="376" t="s">
        <v>244</v>
      </c>
      <c r="H31" s="413" t="s">
        <v>623</v>
      </c>
      <c r="I31" s="413" t="s">
        <v>631</v>
      </c>
      <c r="J31" s="475" t="s">
        <v>854</v>
      </c>
      <c r="K31" s="413" t="s">
        <v>616</v>
      </c>
      <c r="L31" s="418" t="s">
        <v>834</v>
      </c>
      <c r="M31" s="413"/>
      <c r="N31" s="657"/>
      <c r="O31" s="657"/>
      <c r="P31" s="413"/>
      <c r="Q31" s="413"/>
      <c r="R31" s="413"/>
      <c r="S31" s="413"/>
      <c r="T31" s="413"/>
      <c r="U31" s="413"/>
      <c r="V31" s="413"/>
    </row>
    <row r="32" spans="2:22" s="416" customFormat="1" ht="32.1" customHeight="1">
      <c r="B32" s="412" t="str">
        <f>IFERROR(VLOOKUP(Government_revenues_table[[#This Row],[Clasificación según EFP]],[1]!Table6_GFS_codes_classification[#Data],COLUMNS($F:F)+3,FALSE),"Do not enter data")</f>
        <v>Do not enter data</v>
      </c>
      <c r="C32" s="412" t="str">
        <f>IFERROR(VLOOKUP(Government_revenues_table[[#This Row],[Clasificación según EFP]],[1]!Table6_GFS_codes_classification[#Data],COLUMNS($F:G)+3,FALSE),"Do not enter data")</f>
        <v>Do not enter data</v>
      </c>
      <c r="D32" s="412" t="str">
        <f>IFERROR(VLOOKUP(Government_revenues_table[[#This Row],[Clasificación según EFP]],[1]!Table6_GFS_codes_classification[#Data],COLUMNS($F:H)+3,FALSE),"Do not enter data")</f>
        <v>Do not enter data</v>
      </c>
      <c r="E32" s="412" t="str">
        <f>IFERROR(VLOOKUP(Government_revenues_table[[#This Row],[Clasificación según EFP]],[1]!Table6_GFS_codes_classification[#Data],COLUMNS($F:I)+3,FALSE),"Do not enter data")</f>
        <v>Do not enter data</v>
      </c>
      <c r="F32" s="413" t="s">
        <v>275</v>
      </c>
      <c r="G32" s="376" t="s">
        <v>244</v>
      </c>
      <c r="H32" s="413" t="s">
        <v>624</v>
      </c>
      <c r="I32" s="413" t="s">
        <v>631</v>
      </c>
      <c r="J32" s="475" t="s">
        <v>853</v>
      </c>
      <c r="K32" s="413" t="s">
        <v>616</v>
      </c>
      <c r="L32" s="415" t="s">
        <v>834</v>
      </c>
      <c r="M32" s="413"/>
      <c r="N32" s="657"/>
      <c r="O32" s="657"/>
      <c r="P32" s="413"/>
      <c r="Q32" s="413"/>
      <c r="R32" s="413"/>
      <c r="S32" s="413"/>
      <c r="T32" s="413"/>
      <c r="U32" s="413"/>
      <c r="V32" s="413"/>
    </row>
    <row r="33" spans="2:22" s="416" customFormat="1" ht="31.5">
      <c r="B33" s="412" t="str">
        <f>IFERROR(VLOOKUP(Government_revenues_table[[#This Row],[Clasificación según EFP]],[1]!Table6_GFS_codes_classification[#Data],COLUMNS($F:F)+3,FALSE),"Do not enter data")</f>
        <v>Do not enter data</v>
      </c>
      <c r="C33" s="412" t="str">
        <f>IFERROR(VLOOKUP(Government_revenues_table[[#This Row],[Clasificación según EFP]],[1]!Table6_GFS_codes_classification[#Data],COLUMNS($F:G)+3,FALSE),"Do not enter data")</f>
        <v>Do not enter data</v>
      </c>
      <c r="D33" s="412" t="str">
        <f>IFERROR(VLOOKUP(Government_revenues_table[[#This Row],[Clasificación según EFP]],[1]!Table6_GFS_codes_classification[#Data],COLUMNS($F:H)+3,FALSE),"Do not enter data")</f>
        <v>Do not enter data</v>
      </c>
      <c r="E33" s="412" t="str">
        <f>IFERROR(VLOOKUP(Government_revenues_table[[#This Row],[Clasificación según EFP]],[1]!Table6_GFS_codes_classification[#Data],COLUMNS($F:I)+3,FALSE),"Do not enter data")</f>
        <v>Do not enter data</v>
      </c>
      <c r="F33" s="413" t="s">
        <v>275</v>
      </c>
      <c r="G33" s="376" t="s">
        <v>244</v>
      </c>
      <c r="H33" s="413" t="s">
        <v>625</v>
      </c>
      <c r="I33" s="413" t="s">
        <v>631</v>
      </c>
      <c r="J33" s="475" t="s">
        <v>856</v>
      </c>
      <c r="K33" s="413" t="s">
        <v>483</v>
      </c>
      <c r="L33" s="415" t="s">
        <v>834</v>
      </c>
      <c r="M33" s="413"/>
      <c r="N33" s="658" t="s">
        <v>276</v>
      </c>
      <c r="O33" s="658"/>
      <c r="P33" s="413"/>
      <c r="Q33" s="413"/>
      <c r="R33" s="413"/>
      <c r="S33" s="413"/>
      <c r="T33" s="413"/>
      <c r="U33" s="413"/>
      <c r="V33" s="413"/>
    </row>
    <row r="34" spans="2:22" s="416" customFormat="1" ht="31.5">
      <c r="B34" s="412" t="str">
        <f>IFERROR(VLOOKUP(Government_revenues_table[[#This Row],[Clasificación según EFP]],[1]!Table6_GFS_codes_classification[#Data],COLUMNS($F:F)+3,FALSE),"Do not enter data")</f>
        <v>Do not enter data</v>
      </c>
      <c r="C34" s="412" t="str">
        <f>IFERROR(VLOOKUP(Government_revenues_table[[#This Row],[Clasificación según EFP]],[1]!Table6_GFS_codes_classification[#Data],COLUMNS($F:G)+3,FALSE),"Do not enter data")</f>
        <v>Do not enter data</v>
      </c>
      <c r="D34" s="412" t="str">
        <f>IFERROR(VLOOKUP(Government_revenues_table[[#This Row],[Clasificación según EFP]],[1]!Table6_GFS_codes_classification[#Data],COLUMNS($F:H)+3,FALSE),"Do not enter data")</f>
        <v>Do not enter data</v>
      </c>
      <c r="E34" s="412" t="str">
        <f>IFERROR(VLOOKUP(Government_revenues_table[[#This Row],[Clasificación según EFP]],[1]!Table6_GFS_codes_classification[#Data],COLUMNS($F:I)+3,FALSE),"Do not enter data")</f>
        <v>Do not enter data</v>
      </c>
      <c r="F34" s="413" t="s">
        <v>274</v>
      </c>
      <c r="G34" s="376" t="s">
        <v>244</v>
      </c>
      <c r="H34" s="413" t="s">
        <v>626</v>
      </c>
      <c r="I34" s="413" t="s">
        <v>631</v>
      </c>
      <c r="J34" s="475" t="s">
        <v>857</v>
      </c>
      <c r="K34" s="413" t="s">
        <v>616</v>
      </c>
      <c r="L34" s="418" t="s">
        <v>539</v>
      </c>
      <c r="M34" s="413"/>
      <c r="N34" s="658" t="s">
        <v>277</v>
      </c>
      <c r="O34" s="658"/>
      <c r="P34" s="413"/>
      <c r="Q34" s="413"/>
      <c r="R34" s="413"/>
      <c r="S34" s="413"/>
      <c r="T34" s="413"/>
      <c r="U34" s="413"/>
      <c r="V34" s="413"/>
    </row>
    <row r="35" spans="2:22" s="416" customFormat="1" ht="32.25" thickBot="1">
      <c r="B35" s="412" t="str">
        <f>IFERROR(VLOOKUP(Government_revenues_table[[#This Row],[Clasificación según EFP]],[1]!Table6_GFS_codes_classification[#Data],COLUMNS($F:F)+3,FALSE),"Do not enter data")</f>
        <v>Do not enter data</v>
      </c>
      <c r="C35" s="412" t="str">
        <f>IFERROR(VLOOKUP(Government_revenues_table[[#This Row],[Clasificación según EFP]],[1]!Table6_GFS_codes_classification[#Data],COLUMNS($F:G)+3,FALSE),"Do not enter data")</f>
        <v>Do not enter data</v>
      </c>
      <c r="D35" s="412" t="str">
        <f>IFERROR(VLOOKUP(Government_revenues_table[[#This Row],[Clasificación según EFP]],[1]!Table6_GFS_codes_classification[#Data],COLUMNS($F:H)+3,FALSE),"Do not enter data")</f>
        <v>Do not enter data</v>
      </c>
      <c r="E35" s="412" t="str">
        <f>IFERROR(VLOOKUP(Government_revenues_table[[#This Row],[Clasificación según EFP]],[1]!Table6_GFS_codes_classification[#Data],COLUMNS($F:I)+3,FALSE),"Do not enter data")</f>
        <v>Do not enter data</v>
      </c>
      <c r="F35" s="413" t="s">
        <v>274</v>
      </c>
      <c r="G35" s="376" t="s">
        <v>244</v>
      </c>
      <c r="H35" s="413" t="s">
        <v>627</v>
      </c>
      <c r="I35" s="413" t="s">
        <v>631</v>
      </c>
      <c r="J35" s="475" t="s">
        <v>858</v>
      </c>
      <c r="K35" s="413" t="s">
        <v>616</v>
      </c>
      <c r="L35" s="415" t="s">
        <v>539</v>
      </c>
      <c r="M35" s="413"/>
      <c r="N35" s="107"/>
      <c r="O35" s="107"/>
      <c r="P35" s="413"/>
      <c r="Q35" s="413"/>
      <c r="R35" s="413"/>
      <c r="S35" s="413"/>
      <c r="T35" s="413"/>
      <c r="U35" s="413"/>
      <c r="V35" s="413"/>
    </row>
    <row r="36" spans="2:22" s="416" customFormat="1">
      <c r="B36" s="412" t="str">
        <f>IFERROR(VLOOKUP(Government_revenues_table[[#This Row],[Clasificación según EFP]],[1]!Table6_GFS_codes_classification[#Data],COLUMNS($F:F)+3,FALSE),"Do not enter data")</f>
        <v>Do not enter data</v>
      </c>
      <c r="C36" s="412" t="str">
        <f>IFERROR(VLOOKUP(Government_revenues_table[[#This Row],[Clasificación según EFP]],[1]!Table6_GFS_codes_classification[#Data],COLUMNS($F:G)+3,FALSE),"Do not enter data")</f>
        <v>Do not enter data</v>
      </c>
      <c r="D36" s="412" t="str">
        <f>IFERROR(VLOOKUP(Government_revenues_table[[#This Row],[Clasificación según EFP]],[1]!Table6_GFS_codes_classification[#Data],COLUMNS($F:H)+3,FALSE),"Do not enter data")</f>
        <v>Do not enter data</v>
      </c>
      <c r="E36" s="412" t="str">
        <f>IFERROR(VLOOKUP(Government_revenues_table[[#This Row],[Clasificación según EFP]],[1]!Table6_GFS_codes_classification[#Data],COLUMNS($F:I)+3,FALSE),"Do not enter data")</f>
        <v>Do not enter data</v>
      </c>
      <c r="F36" s="413" t="s">
        <v>275</v>
      </c>
      <c r="G36" s="376" t="s">
        <v>244</v>
      </c>
      <c r="H36" s="413" t="s">
        <v>628</v>
      </c>
      <c r="I36" s="413" t="s">
        <v>631</v>
      </c>
      <c r="J36" s="414"/>
      <c r="K36" s="413" t="s">
        <v>616</v>
      </c>
      <c r="L36" s="415" t="s">
        <v>603</v>
      </c>
      <c r="M36" s="413"/>
      <c r="N36" s="413"/>
      <c r="O36" s="413"/>
      <c r="P36" s="413"/>
      <c r="Q36" s="108"/>
      <c r="R36" s="228"/>
      <c r="S36" s="265"/>
      <c r="T36" s="228"/>
      <c r="U36" s="265"/>
      <c r="V36" s="228"/>
    </row>
    <row r="37" spans="2:22" s="416" customFormat="1" ht="31.5">
      <c r="B37" s="412" t="str">
        <f>IFERROR(VLOOKUP(Government_revenues_table[[#This Row],[Clasificación según EFP]],[1]!Table6_GFS_codes_classification[#Data],COLUMNS($F:F)+3,FALSE),"Do not enter data")</f>
        <v>Do not enter data</v>
      </c>
      <c r="C37" s="412" t="str">
        <f>IFERROR(VLOOKUP(Government_revenues_table[[#This Row],[Clasificación según EFP]],[1]!Table6_GFS_codes_classification[#Data],COLUMNS($F:G)+3,FALSE),"Do not enter data")</f>
        <v>Do not enter data</v>
      </c>
      <c r="D37" s="412" t="str">
        <f>IFERROR(VLOOKUP(Government_revenues_table[[#This Row],[Clasificación según EFP]],[1]!Table6_GFS_codes_classification[#Data],COLUMNS($F:H)+3,FALSE),"Do not enter data")</f>
        <v>Do not enter data</v>
      </c>
      <c r="E37" s="412" t="str">
        <f>IFERROR(VLOOKUP(Government_revenues_table[[#This Row],[Clasificación según EFP]],[1]!Table6_GFS_codes_classification[#Data],COLUMNS($F:I)+3,FALSE),"Do not enter data")</f>
        <v>Do not enter data</v>
      </c>
      <c r="F37" s="413" t="s">
        <v>650</v>
      </c>
      <c r="G37" s="413" t="s">
        <v>244</v>
      </c>
      <c r="H37" s="413" t="s">
        <v>645</v>
      </c>
      <c r="I37" s="413" t="s">
        <v>631</v>
      </c>
      <c r="J37" s="475" t="s">
        <v>859</v>
      </c>
      <c r="K37" s="413" t="s">
        <v>616</v>
      </c>
      <c r="L37" s="415" t="s">
        <v>539</v>
      </c>
      <c r="M37" s="413"/>
      <c r="N37" s="413"/>
      <c r="O37" s="413"/>
      <c r="P37" s="413"/>
      <c r="Q37" s="650"/>
      <c r="R37" s="650"/>
      <c r="S37" s="650"/>
      <c r="T37" s="650"/>
      <c r="U37" s="650"/>
      <c r="V37" s="650"/>
    </row>
    <row r="38" spans="2:22" ht="16.5" thickBot="1">
      <c r="F38" s="263"/>
      <c r="G38" s="263"/>
      <c r="H38" s="263"/>
      <c r="I38" s="263"/>
      <c r="J38" s="263"/>
      <c r="K38" s="263"/>
      <c r="L38" s="263"/>
      <c r="M38" s="263"/>
      <c r="N38" s="263"/>
      <c r="O38" s="263"/>
      <c r="P38" s="263"/>
      <c r="Q38" s="263"/>
      <c r="R38" s="263"/>
      <c r="S38" s="263"/>
      <c r="T38" s="263"/>
      <c r="U38" s="263"/>
    </row>
    <row r="39" spans="2:22" ht="17.25" thickBot="1">
      <c r="F39" s="263"/>
      <c r="G39" s="263"/>
      <c r="H39" s="263"/>
      <c r="I39" s="110" t="s">
        <v>874</v>
      </c>
      <c r="J39" s="476" t="s">
        <v>860</v>
      </c>
      <c r="K39" s="473"/>
      <c r="L39" s="263"/>
      <c r="M39" s="263"/>
      <c r="N39" s="263"/>
      <c r="O39" s="263"/>
      <c r="P39" s="263"/>
      <c r="Q39" s="263"/>
      <c r="R39" s="263"/>
      <c r="S39" s="263"/>
      <c r="T39" s="263"/>
      <c r="U39" s="267"/>
    </row>
    <row r="40" spans="2:22" ht="21" customHeight="1" thickBot="1">
      <c r="F40" s="263"/>
      <c r="G40" s="263"/>
      <c r="H40" s="263"/>
      <c r="I40" s="206"/>
      <c r="J40" s="266"/>
      <c r="K40" s="263"/>
      <c r="L40" s="263"/>
      <c r="M40" s="263"/>
      <c r="N40" s="263"/>
      <c r="O40" s="263"/>
      <c r="P40" s="263"/>
      <c r="Q40" s="263"/>
      <c r="R40" s="263"/>
      <c r="S40" s="263"/>
      <c r="T40" s="263"/>
      <c r="U40" s="263"/>
    </row>
    <row r="41" spans="2:22" ht="17.25" thickBot="1">
      <c r="F41" s="263"/>
      <c r="G41" s="263"/>
      <c r="H41" s="263"/>
      <c r="I41" s="110"/>
      <c r="J41" s="111"/>
      <c r="K41" s="263"/>
      <c r="L41" s="263"/>
      <c r="M41" s="263"/>
      <c r="N41" s="263"/>
      <c r="O41" s="263"/>
      <c r="P41" s="263"/>
      <c r="Q41" s="263"/>
      <c r="R41" s="263"/>
      <c r="S41" s="263"/>
      <c r="T41" s="263"/>
      <c r="U41" s="263"/>
    </row>
    <row r="43" spans="2:22">
      <c r="L43" s="503"/>
    </row>
    <row r="45" spans="2:22" ht="24">
      <c r="F45" s="220" t="s">
        <v>279</v>
      </c>
      <c r="G45" s="220"/>
      <c r="H45" s="113"/>
      <c r="I45" s="113"/>
      <c r="J45" s="113"/>
      <c r="K45" s="113"/>
      <c r="L45" s="113"/>
      <c r="M45" s="263"/>
      <c r="N45" s="263"/>
      <c r="O45" s="263"/>
      <c r="P45" s="263"/>
      <c r="Q45" s="263"/>
      <c r="R45" s="263"/>
      <c r="S45" s="263"/>
      <c r="T45" s="263"/>
      <c r="U45" s="263"/>
    </row>
    <row r="46" spans="2:22">
      <c r="F46" s="222" t="s">
        <v>280</v>
      </c>
      <c r="G46" s="114"/>
      <c r="H46" s="114"/>
      <c r="I46" s="114"/>
      <c r="J46" s="115"/>
      <c r="K46" s="114"/>
      <c r="L46" s="114"/>
      <c r="M46" s="263"/>
      <c r="N46" s="263"/>
      <c r="O46" s="263"/>
      <c r="P46" s="263"/>
      <c r="Q46" s="263"/>
      <c r="R46" s="263"/>
      <c r="S46" s="263"/>
      <c r="T46" s="263"/>
      <c r="U46" s="263"/>
    </row>
    <row r="47" spans="2:22">
      <c r="F47" s="222"/>
      <c r="G47" s="114"/>
      <c r="H47" s="114"/>
      <c r="I47" s="114"/>
      <c r="J47" s="115"/>
      <c r="K47" s="114"/>
      <c r="L47" s="114"/>
      <c r="M47" s="263"/>
      <c r="N47" s="263"/>
      <c r="O47" s="263"/>
      <c r="P47" s="263"/>
      <c r="Q47" s="263"/>
      <c r="R47" s="263"/>
      <c r="S47" s="263"/>
      <c r="T47" s="263"/>
      <c r="U47" s="263"/>
    </row>
    <row r="48" spans="2:22">
      <c r="F48" s="222"/>
      <c r="G48" s="114"/>
      <c r="H48" s="114"/>
      <c r="I48" s="114"/>
      <c r="J48" s="115"/>
      <c r="K48" s="114"/>
      <c r="L48" s="114"/>
      <c r="M48" s="263"/>
      <c r="N48" s="263"/>
      <c r="O48" s="263"/>
      <c r="P48" s="263"/>
      <c r="Q48" s="263"/>
      <c r="R48" s="263"/>
      <c r="S48" s="263"/>
      <c r="T48" s="263"/>
      <c r="U48" s="263"/>
    </row>
    <row r="49" spans="6:21">
      <c r="F49" s="222" t="s">
        <v>281</v>
      </c>
      <c r="G49" s="114" t="s">
        <v>282</v>
      </c>
      <c r="H49" s="114"/>
      <c r="I49" s="114"/>
      <c r="J49" s="115"/>
      <c r="K49" s="114"/>
      <c r="L49" s="114"/>
      <c r="M49" s="263"/>
      <c r="N49" s="263"/>
      <c r="O49" s="263"/>
      <c r="P49" s="263"/>
      <c r="Q49" s="263"/>
      <c r="R49" s="263"/>
      <c r="S49" s="263"/>
      <c r="T49" s="263"/>
      <c r="U49" s="263"/>
    </row>
    <row r="50" spans="6:21">
      <c r="F50" s="222" t="s">
        <v>283</v>
      </c>
      <c r="G50" s="114" t="s">
        <v>284</v>
      </c>
      <c r="H50" s="114"/>
      <c r="I50" s="114"/>
      <c r="J50" s="115"/>
      <c r="K50" s="114"/>
      <c r="L50" s="114"/>
      <c r="M50" s="263"/>
      <c r="N50" s="263"/>
      <c r="O50" s="263"/>
      <c r="P50" s="263"/>
      <c r="Q50" s="263"/>
      <c r="R50" s="263"/>
      <c r="S50" s="263"/>
      <c r="T50" s="263"/>
      <c r="U50" s="263"/>
    </row>
    <row r="51" spans="6:21">
      <c r="F51" s="222"/>
      <c r="G51" s="116" t="s">
        <v>239</v>
      </c>
      <c r="H51" s="116" t="s">
        <v>269</v>
      </c>
      <c r="I51" s="116" t="s">
        <v>270</v>
      </c>
      <c r="J51" s="117" t="s">
        <v>271</v>
      </c>
      <c r="K51" s="116" t="s">
        <v>255</v>
      </c>
      <c r="L51" s="357"/>
      <c r="M51" s="263"/>
      <c r="N51" s="263"/>
      <c r="O51" s="263"/>
      <c r="P51" s="263"/>
      <c r="Q51" s="263"/>
      <c r="R51" s="263"/>
      <c r="S51" s="263"/>
      <c r="T51" s="263"/>
      <c r="U51" s="263"/>
    </row>
    <row r="52" spans="6:21">
      <c r="F52" s="222"/>
      <c r="G52" s="118" t="s">
        <v>55</v>
      </c>
      <c r="H52" s="118" t="s">
        <v>285</v>
      </c>
      <c r="I52" s="118" t="s">
        <v>286</v>
      </c>
      <c r="J52" s="119">
        <v>987654321</v>
      </c>
      <c r="K52" s="120" t="s">
        <v>192</v>
      </c>
      <c r="L52" s="358"/>
      <c r="M52" s="263"/>
      <c r="N52" s="263"/>
      <c r="O52" s="263"/>
      <c r="P52" s="263"/>
      <c r="Q52" s="263"/>
      <c r="R52" s="263"/>
      <c r="S52" s="263"/>
      <c r="T52" s="263"/>
      <c r="U52" s="263"/>
    </row>
    <row r="53" spans="6:21">
      <c r="F53" s="222"/>
      <c r="G53" s="114" t="s">
        <v>245</v>
      </c>
      <c r="H53" s="114" t="s">
        <v>287</v>
      </c>
      <c r="I53" s="114" t="s">
        <v>286</v>
      </c>
      <c r="J53" s="115">
        <v>123456</v>
      </c>
      <c r="K53" s="114" t="s">
        <v>192</v>
      </c>
      <c r="L53" s="114"/>
      <c r="M53" s="263"/>
      <c r="N53" s="263"/>
      <c r="O53" s="263"/>
      <c r="P53" s="263"/>
      <c r="Q53" s="263"/>
      <c r="R53" s="263"/>
      <c r="S53" s="263"/>
      <c r="T53" s="263"/>
      <c r="U53" s="263"/>
    </row>
    <row r="54" spans="6:21" ht="16.5" thickBot="1">
      <c r="F54" s="222"/>
      <c r="G54" s="121" t="s">
        <v>288</v>
      </c>
      <c r="H54" s="121"/>
      <c r="I54" s="121"/>
      <c r="J54" s="122">
        <f>SUM(J52:J53)</f>
        <v>987777777</v>
      </c>
      <c r="K54" s="121" t="s">
        <v>192</v>
      </c>
      <c r="L54" s="114"/>
      <c r="M54" s="263"/>
      <c r="N54" s="263"/>
      <c r="O54" s="263"/>
    </row>
    <row r="55" spans="6:21" ht="16.5" thickTop="1">
      <c r="F55" s="222" t="s">
        <v>289</v>
      </c>
      <c r="G55" s="114" t="s">
        <v>290</v>
      </c>
      <c r="H55" s="114"/>
      <c r="I55" s="114"/>
      <c r="J55" s="115"/>
      <c r="K55" s="114"/>
      <c r="L55" s="114"/>
      <c r="M55" s="263"/>
      <c r="N55" s="263"/>
      <c r="O55" s="263"/>
    </row>
    <row r="56" spans="6:21">
      <c r="F56" s="222" t="s">
        <v>291</v>
      </c>
      <c r="G56" s="114" t="s">
        <v>290</v>
      </c>
      <c r="H56" s="114"/>
      <c r="I56" s="114"/>
      <c r="J56" s="115"/>
      <c r="K56" s="114"/>
      <c r="L56" s="114"/>
      <c r="M56" s="263"/>
      <c r="N56" s="263"/>
      <c r="O56" s="263"/>
    </row>
    <row r="57" spans="6:21">
      <c r="F57" s="222" t="s">
        <v>292</v>
      </c>
      <c r="G57" s="114" t="s">
        <v>290</v>
      </c>
      <c r="H57" s="114"/>
      <c r="I57" s="114"/>
      <c r="J57" s="115"/>
      <c r="K57" s="114"/>
      <c r="L57" s="114"/>
      <c r="M57" s="263"/>
      <c r="N57" s="263"/>
      <c r="O57" s="263"/>
    </row>
    <row r="58" spans="6:21">
      <c r="F58" s="222"/>
      <c r="G58" s="114"/>
      <c r="H58" s="114"/>
      <c r="I58" s="114"/>
      <c r="J58" s="115"/>
      <c r="K58" s="114"/>
      <c r="L58" s="114"/>
      <c r="M58" s="263"/>
      <c r="N58" s="263"/>
      <c r="O58" s="263"/>
    </row>
    <row r="59" spans="6:21">
      <c r="F59" s="222"/>
      <c r="G59" s="114"/>
      <c r="H59" s="114"/>
      <c r="I59" s="114"/>
      <c r="J59" s="115"/>
      <c r="K59" s="114"/>
      <c r="L59" s="114"/>
      <c r="M59" s="263"/>
      <c r="N59" s="263"/>
      <c r="O59" s="263"/>
    </row>
    <row r="60" spans="6:21" ht="18.75" customHeight="1">
      <c r="F60" s="222"/>
      <c r="G60" s="114"/>
      <c r="H60" s="114"/>
      <c r="I60" s="114"/>
      <c r="J60" s="115"/>
      <c r="K60" s="114"/>
      <c r="L60" s="114"/>
      <c r="M60" s="263"/>
      <c r="N60" s="263"/>
      <c r="O60" s="263"/>
    </row>
    <row r="61" spans="6:21" ht="15.75" customHeight="1">
      <c r="F61" s="222"/>
      <c r="G61" s="114"/>
      <c r="H61" s="114"/>
      <c r="I61" s="114"/>
      <c r="J61" s="115"/>
      <c r="K61" s="114"/>
      <c r="L61" s="114"/>
      <c r="M61" s="263"/>
      <c r="N61" s="263"/>
      <c r="O61" s="263"/>
    </row>
    <row r="62" spans="6:21">
      <c r="F62" s="222"/>
      <c r="G62" s="114"/>
      <c r="H62" s="114"/>
      <c r="I62" s="114"/>
      <c r="J62" s="115"/>
      <c r="K62" s="114"/>
      <c r="L62" s="114"/>
      <c r="M62" s="263"/>
      <c r="N62" s="263"/>
      <c r="O62" s="263"/>
    </row>
    <row r="63" spans="6:21">
      <c r="F63" s="222"/>
      <c r="G63" s="114"/>
      <c r="H63" s="114"/>
      <c r="I63" s="114"/>
      <c r="J63" s="115"/>
      <c r="K63" s="114"/>
      <c r="L63" s="114"/>
      <c r="M63" s="263"/>
      <c r="N63" s="263"/>
      <c r="O63" s="263"/>
    </row>
    <row r="64" spans="6:21">
      <c r="F64" s="219"/>
      <c r="G64" s="219"/>
      <c r="H64" s="219"/>
      <c r="I64" s="219"/>
      <c r="J64" s="219"/>
      <c r="K64" s="219"/>
      <c r="L64" s="329"/>
      <c r="M64" s="263"/>
      <c r="N64" s="263"/>
      <c r="O64" s="263"/>
    </row>
    <row r="65" spans="6:15" ht="15.75" customHeight="1" thickBot="1">
      <c r="F65" s="659"/>
      <c r="G65" s="659"/>
      <c r="H65" s="659"/>
      <c r="I65" s="659"/>
      <c r="J65" s="659"/>
      <c r="K65" s="659"/>
      <c r="L65" s="659"/>
      <c r="M65" s="659"/>
      <c r="N65" s="659"/>
      <c r="O65" s="659"/>
    </row>
    <row r="66" spans="6:15">
      <c r="F66" s="660"/>
      <c r="G66" s="660"/>
      <c r="H66" s="660"/>
      <c r="I66" s="660"/>
      <c r="J66" s="660"/>
      <c r="K66" s="660"/>
      <c r="L66" s="660"/>
      <c r="M66" s="660"/>
      <c r="N66" s="660"/>
      <c r="O66" s="660"/>
    </row>
    <row r="67" spans="6:15" ht="16.5" thickBot="1">
      <c r="F67" s="642"/>
      <c r="G67" s="643"/>
      <c r="H67" s="643"/>
      <c r="I67" s="643"/>
      <c r="J67" s="643"/>
      <c r="K67" s="643"/>
      <c r="L67" s="643"/>
      <c r="M67" s="643"/>
      <c r="N67" s="643"/>
      <c r="O67" s="643"/>
    </row>
    <row r="68" spans="6:15">
      <c r="F68" s="644"/>
      <c r="G68" s="645"/>
      <c r="H68" s="645"/>
      <c r="I68" s="645"/>
      <c r="J68" s="645"/>
      <c r="K68" s="645"/>
      <c r="L68" s="645"/>
      <c r="M68" s="645"/>
      <c r="N68" s="645"/>
      <c r="O68" s="645"/>
    </row>
    <row r="69" spans="6:15" ht="16.5" thickBot="1">
      <c r="F69" s="661"/>
      <c r="G69" s="661"/>
      <c r="H69" s="661"/>
      <c r="I69" s="661"/>
      <c r="J69" s="661"/>
      <c r="K69" s="661"/>
      <c r="L69" s="661"/>
      <c r="M69" s="661"/>
      <c r="N69" s="661"/>
      <c r="O69" s="661"/>
    </row>
    <row r="70" spans="6:15">
      <c r="F70" s="546" t="s">
        <v>15</v>
      </c>
      <c r="G70" s="546"/>
      <c r="H70" s="546"/>
      <c r="I70" s="546"/>
      <c r="J70" s="546"/>
      <c r="K70" s="546"/>
      <c r="L70" s="546"/>
      <c r="M70" s="546"/>
      <c r="N70" s="546"/>
      <c r="O70" s="546"/>
    </row>
    <row r="71" spans="6:15" ht="15.75" customHeight="1">
      <c r="F71" s="526" t="s">
        <v>16</v>
      </c>
      <c r="G71" s="526"/>
      <c r="H71" s="526"/>
      <c r="I71" s="526"/>
      <c r="J71" s="526"/>
      <c r="K71" s="526"/>
      <c r="L71" s="526"/>
      <c r="M71" s="526"/>
      <c r="N71" s="526"/>
      <c r="O71" s="526"/>
    </row>
    <row r="72" spans="6:15">
      <c r="F72" s="546" t="s">
        <v>18</v>
      </c>
      <c r="G72" s="546"/>
      <c r="H72" s="546"/>
      <c r="I72" s="546"/>
      <c r="J72" s="546"/>
      <c r="K72" s="546"/>
      <c r="L72" s="546"/>
      <c r="M72" s="546"/>
      <c r="N72" s="546"/>
      <c r="O72" s="546"/>
    </row>
  </sheetData>
  <sheetProtection insertRows="0"/>
  <protectedRanges>
    <protectedRange algorithmName="SHA-512" hashValue="19r0bVvPR7yZA0UiYij7Tv1CBk3noIABvFePbLhCJ4nk3L6A+Fy+RdPPS3STf+a52x4pG2PQK4FAkXK9epnlIA==" saltValue="gQC4yrLvnbJqxYZ0KSEoZA==" spinCount="100000" sqref="K52:L52 K39:L39 G23 F24:G37 I22:L37" name="Government revenues"/>
  </protectedRanges>
  <mergeCells count="26">
    <mergeCell ref="F71:O71"/>
    <mergeCell ref="F72:O72"/>
    <mergeCell ref="F65:O65"/>
    <mergeCell ref="F66:O66"/>
    <mergeCell ref="F67:O67"/>
    <mergeCell ref="F68:O68"/>
    <mergeCell ref="F69:O69"/>
    <mergeCell ref="F70:O70"/>
    <mergeCell ref="Q37:V37"/>
    <mergeCell ref="F14:O14"/>
    <mergeCell ref="F15:O15"/>
    <mergeCell ref="F18:K18"/>
    <mergeCell ref="N18:O18"/>
    <mergeCell ref="N19:O19"/>
    <mergeCell ref="F20:K20"/>
    <mergeCell ref="N21:O21"/>
    <mergeCell ref="N22:O32"/>
    <mergeCell ref="N33:O33"/>
    <mergeCell ref="N34:O34"/>
    <mergeCell ref="B16:J16"/>
    <mergeCell ref="F13:O13"/>
    <mergeCell ref="F8:O8"/>
    <mergeCell ref="F9:O9"/>
    <mergeCell ref="F10:O10"/>
    <mergeCell ref="F11:O11"/>
    <mergeCell ref="F12:O12"/>
  </mergeCells>
  <hyperlinks>
    <hyperlink ref="N19" r:id="rId1" location="r5-1" display="EITI Requirement 5.1"/>
    <hyperlink ref="F20" r:id="rId2" location="r4-1" display="EITI Requirement 4.1"/>
    <hyperlink ref="N34:O34" r:id="rId3" display="or, https://www.imf.org/external/np/sta/gfsm/"/>
    <hyperlink ref="N33:O33" r:id="rId4" display="For more guidance, please visit https://eiti.org/summary-data-template"/>
    <hyperlink ref="L22" r:id="rId5"/>
    <hyperlink ref="L23" r:id="rId6"/>
    <hyperlink ref="L24" r:id="rId7"/>
    <hyperlink ref="L34" r:id="rId8"/>
    <hyperlink ref="L29" r:id="rId9"/>
    <hyperlink ref="L25" r:id="rId10"/>
  </hyperlinks>
  <pageMargins left="0.7" right="0.7" top="0.75" bottom="0.75" header="0.3" footer="0.3"/>
  <pageSetup paperSize="9" orientation="portrait" r:id="rId11"/>
  <colBreaks count="1" manualBreakCount="1">
    <brk id="13" max="1048575" man="1"/>
  </colBreaks>
  <drawing r:id="rId12"/>
  <tableParts count="1">
    <tablePart r:id="rId1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AJ439"/>
  <sheetViews>
    <sheetView showGridLines="0" tabSelected="1" zoomScale="63" zoomScaleNormal="63" workbookViewId="0">
      <selection activeCell="F40" sqref="F40"/>
    </sheetView>
  </sheetViews>
  <sheetFormatPr baseColWidth="10" defaultColWidth="9" defaultRowHeight="14.25"/>
  <cols>
    <col min="1" max="1" width="3.875" style="112" customWidth="1"/>
    <col min="2" max="2" width="0" style="112" hidden="1" customWidth="1"/>
    <col min="3" max="3" width="18.5" style="112" customWidth="1"/>
    <col min="4" max="4" width="26" style="112" bestFit="1" customWidth="1"/>
    <col min="5" max="5" width="30.5" style="112" bestFit="1" customWidth="1"/>
    <col min="6" max="6" width="31.5" style="477" bestFit="1" customWidth="1"/>
    <col min="7" max="7" width="34.375" style="477" bestFit="1" customWidth="1"/>
    <col min="8" max="8" width="30.875" style="477" customWidth="1"/>
    <col min="9" max="9" width="27" style="477" bestFit="1" customWidth="1"/>
    <col min="10" max="10" width="22.5" style="477" customWidth="1"/>
    <col min="11" max="11" width="37.375" style="477" bestFit="1" customWidth="1"/>
    <col min="12" max="12" width="38.5" style="514" bestFit="1" customWidth="1"/>
    <col min="13" max="13" width="26" style="112" bestFit="1" customWidth="1"/>
    <col min="14" max="14" width="16.5" style="112" bestFit="1" customWidth="1"/>
    <col min="15" max="15" width="33.5" style="206" customWidth="1"/>
    <col min="16" max="16" width="4" style="112" customWidth="1"/>
    <col min="17" max="17" width="9" style="112"/>
    <col min="18" max="34" width="15.875" style="123" customWidth="1"/>
    <col min="35" max="16384" width="9" style="112"/>
  </cols>
  <sheetData>
    <row r="1" spans="2:36">
      <c r="B1" s="206"/>
      <c r="C1" s="225"/>
      <c r="D1" s="225"/>
      <c r="E1" s="225"/>
      <c r="M1" s="206"/>
      <c r="N1" s="206"/>
      <c r="P1" s="206"/>
      <c r="Q1" s="206"/>
      <c r="R1" s="225"/>
      <c r="S1" s="225"/>
      <c r="T1" s="225"/>
      <c r="U1" s="225"/>
      <c r="V1" s="225"/>
      <c r="W1" s="225"/>
      <c r="X1" s="225"/>
      <c r="Y1" s="225"/>
      <c r="Z1" s="225"/>
      <c r="AA1" s="225"/>
      <c r="AB1" s="225"/>
      <c r="AC1" s="225"/>
      <c r="AD1" s="225"/>
      <c r="AE1" s="225"/>
      <c r="AF1" s="225"/>
      <c r="AG1" s="225"/>
      <c r="AH1" s="225"/>
      <c r="AI1" s="206"/>
    </row>
    <row r="2" spans="2:36" s="101" customFormat="1" ht="15.75">
      <c r="B2" s="263"/>
      <c r="C2" s="530" t="s">
        <v>453</v>
      </c>
      <c r="D2" s="530"/>
      <c r="E2" s="530"/>
      <c r="F2" s="530"/>
      <c r="G2" s="530"/>
      <c r="H2" s="530"/>
      <c r="I2" s="530"/>
      <c r="J2" s="530"/>
      <c r="K2" s="530"/>
      <c r="L2" s="530"/>
      <c r="M2" s="530"/>
      <c r="N2" s="530"/>
      <c r="O2" s="213"/>
      <c r="P2" s="263"/>
      <c r="Q2" s="263"/>
      <c r="R2" s="268"/>
      <c r="S2" s="268"/>
      <c r="T2" s="268"/>
      <c r="U2" s="268"/>
      <c r="V2" s="268"/>
      <c r="W2" s="268"/>
      <c r="X2" s="268"/>
      <c r="Y2" s="268"/>
      <c r="Z2" s="268"/>
      <c r="AA2" s="268"/>
      <c r="AB2" s="268"/>
      <c r="AC2" s="268"/>
      <c r="AD2" s="268"/>
      <c r="AE2" s="268"/>
      <c r="AF2" s="268"/>
      <c r="AG2" s="268"/>
      <c r="AH2" s="268"/>
      <c r="AI2" s="263"/>
    </row>
    <row r="3" spans="2:36" ht="21" customHeight="1">
      <c r="B3" s="206"/>
      <c r="C3" s="666" t="s">
        <v>19</v>
      </c>
      <c r="D3" s="666"/>
      <c r="E3" s="666"/>
      <c r="F3" s="666"/>
      <c r="G3" s="666"/>
      <c r="H3" s="666"/>
      <c r="I3" s="666"/>
      <c r="J3" s="666"/>
      <c r="K3" s="666"/>
      <c r="L3" s="666"/>
      <c r="M3" s="666"/>
      <c r="N3" s="666"/>
      <c r="O3" s="223"/>
      <c r="P3" s="206"/>
      <c r="Q3" s="206"/>
      <c r="R3" s="225"/>
      <c r="S3" s="225"/>
      <c r="T3" s="225"/>
      <c r="U3" s="225"/>
      <c r="V3" s="225"/>
      <c r="W3" s="225"/>
      <c r="X3" s="225"/>
      <c r="Y3" s="225"/>
      <c r="Z3" s="225"/>
      <c r="AA3" s="225"/>
      <c r="AB3" s="225"/>
      <c r="AC3" s="225"/>
      <c r="AD3" s="225"/>
      <c r="AE3" s="225"/>
      <c r="AF3" s="225"/>
      <c r="AG3" s="225"/>
      <c r="AH3" s="225"/>
      <c r="AI3" s="206"/>
    </row>
    <row r="4" spans="2:36" s="101" customFormat="1" ht="15.75" customHeight="1">
      <c r="B4" s="263"/>
      <c r="C4" s="662" t="s">
        <v>456</v>
      </c>
      <c r="D4" s="662"/>
      <c r="E4" s="662"/>
      <c r="F4" s="662"/>
      <c r="G4" s="662"/>
      <c r="H4" s="662"/>
      <c r="I4" s="662"/>
      <c r="J4" s="662"/>
      <c r="K4" s="662"/>
      <c r="L4" s="662"/>
      <c r="M4" s="662"/>
      <c r="N4" s="662"/>
      <c r="O4" s="224"/>
      <c r="P4" s="263"/>
      <c r="Q4" s="263"/>
      <c r="R4" s="268"/>
      <c r="S4" s="268"/>
      <c r="T4" s="268"/>
      <c r="U4" s="268"/>
      <c r="V4" s="268"/>
      <c r="W4" s="268"/>
      <c r="X4" s="268"/>
      <c r="Y4" s="268"/>
      <c r="Z4" s="268"/>
      <c r="AA4" s="268"/>
      <c r="AB4" s="268"/>
      <c r="AC4" s="268"/>
      <c r="AD4" s="268"/>
      <c r="AE4" s="268"/>
      <c r="AF4" s="268"/>
      <c r="AG4" s="268"/>
      <c r="AH4" s="268"/>
      <c r="AI4" s="263"/>
    </row>
    <row r="5" spans="2:36" s="101" customFormat="1" ht="15.75" customHeight="1">
      <c r="B5" s="263"/>
      <c r="C5" s="662" t="s">
        <v>457</v>
      </c>
      <c r="D5" s="662"/>
      <c r="E5" s="662"/>
      <c r="F5" s="662"/>
      <c r="G5" s="662"/>
      <c r="H5" s="662"/>
      <c r="I5" s="662"/>
      <c r="J5" s="662"/>
      <c r="K5" s="662"/>
      <c r="L5" s="662"/>
      <c r="M5" s="662"/>
      <c r="N5" s="662"/>
      <c r="O5" s="224"/>
      <c r="P5" s="263"/>
      <c r="Q5" s="263"/>
      <c r="R5" s="268"/>
      <c r="S5" s="268"/>
      <c r="T5" s="268"/>
      <c r="U5" s="268"/>
      <c r="V5" s="268"/>
      <c r="W5" s="268"/>
      <c r="X5" s="268"/>
      <c r="Y5" s="268"/>
      <c r="Z5" s="268"/>
      <c r="AA5" s="268"/>
      <c r="AB5" s="268"/>
      <c r="AC5" s="268"/>
      <c r="AD5" s="268"/>
      <c r="AE5" s="268"/>
      <c r="AF5" s="268"/>
      <c r="AG5" s="268"/>
      <c r="AH5" s="268"/>
      <c r="AI5" s="263"/>
    </row>
    <row r="6" spans="2:36" s="101" customFormat="1" ht="15.75" customHeight="1">
      <c r="B6" s="263"/>
      <c r="C6" s="662" t="s">
        <v>293</v>
      </c>
      <c r="D6" s="662"/>
      <c r="E6" s="662"/>
      <c r="F6" s="662"/>
      <c r="G6" s="662"/>
      <c r="H6" s="662"/>
      <c r="I6" s="662"/>
      <c r="J6" s="662"/>
      <c r="K6" s="662"/>
      <c r="L6" s="662"/>
      <c r="M6" s="662"/>
      <c r="N6" s="662"/>
      <c r="O6" s="224"/>
      <c r="P6" s="263"/>
      <c r="Q6" s="263"/>
      <c r="R6" s="268"/>
      <c r="S6" s="268"/>
      <c r="T6" s="268"/>
      <c r="U6" s="268"/>
      <c r="V6" s="268"/>
      <c r="W6" s="268"/>
      <c r="X6" s="268"/>
      <c r="Y6" s="268"/>
      <c r="Z6" s="268"/>
      <c r="AA6" s="268"/>
      <c r="AB6" s="268"/>
      <c r="AC6" s="268"/>
      <c r="AD6" s="268"/>
      <c r="AE6" s="268"/>
      <c r="AF6" s="268"/>
      <c r="AG6" s="268"/>
      <c r="AH6" s="268"/>
      <c r="AI6" s="263"/>
    </row>
    <row r="7" spans="2:36" s="101" customFormat="1" ht="15.75" customHeight="1">
      <c r="B7" s="263"/>
      <c r="C7" s="662" t="s">
        <v>455</v>
      </c>
      <c r="D7" s="662"/>
      <c r="E7" s="662"/>
      <c r="F7" s="662"/>
      <c r="G7" s="662"/>
      <c r="H7" s="662"/>
      <c r="I7" s="662"/>
      <c r="J7" s="662"/>
      <c r="K7" s="662"/>
      <c r="L7" s="662"/>
      <c r="M7" s="662"/>
      <c r="N7" s="662"/>
      <c r="O7" s="224"/>
      <c r="P7" s="263"/>
      <c r="Q7" s="263"/>
      <c r="R7" s="268"/>
      <c r="S7" s="268"/>
      <c r="T7" s="268"/>
      <c r="U7" s="268"/>
      <c r="V7" s="268"/>
      <c r="W7" s="268"/>
      <c r="X7" s="268"/>
      <c r="Y7" s="268"/>
      <c r="Z7" s="268"/>
      <c r="AA7" s="268"/>
      <c r="AB7" s="268"/>
      <c r="AC7" s="268"/>
      <c r="AD7" s="268"/>
      <c r="AE7" s="268"/>
      <c r="AF7" s="268"/>
      <c r="AG7" s="268"/>
      <c r="AH7" s="268"/>
      <c r="AI7" s="263"/>
    </row>
    <row r="8" spans="2:36" s="101" customFormat="1" ht="15.75" customHeight="1">
      <c r="B8" s="263"/>
      <c r="C8" s="662" t="s">
        <v>294</v>
      </c>
      <c r="D8" s="662"/>
      <c r="E8" s="662"/>
      <c r="F8" s="662"/>
      <c r="G8" s="662"/>
      <c r="H8" s="662"/>
      <c r="I8" s="662"/>
      <c r="J8" s="662"/>
      <c r="K8" s="662"/>
      <c r="L8" s="662"/>
      <c r="M8" s="662"/>
      <c r="N8" s="662"/>
      <c r="O8" s="224"/>
      <c r="P8" s="263"/>
      <c r="Q8" s="263"/>
      <c r="R8" s="268"/>
      <c r="S8" s="268"/>
      <c r="T8" s="268"/>
      <c r="U8" s="268"/>
      <c r="V8" s="268"/>
      <c r="W8" s="268"/>
      <c r="X8" s="268"/>
      <c r="Y8" s="268"/>
      <c r="Z8" s="268"/>
      <c r="AA8" s="268"/>
      <c r="AB8" s="268"/>
      <c r="AC8" s="268"/>
      <c r="AD8" s="268"/>
      <c r="AE8" s="268"/>
      <c r="AF8" s="268"/>
      <c r="AG8" s="268"/>
      <c r="AH8" s="268"/>
      <c r="AI8" s="263"/>
    </row>
    <row r="9" spans="2:36" s="7" customFormat="1" ht="15.75">
      <c r="B9" s="633" t="s">
        <v>477</v>
      </c>
      <c r="C9" s="634"/>
      <c r="D9" s="634"/>
      <c r="E9" s="634"/>
      <c r="F9" s="634"/>
      <c r="G9" s="634"/>
      <c r="H9" s="634"/>
      <c r="I9" s="634"/>
      <c r="J9" s="634"/>
      <c r="K9" s="365"/>
      <c r="L9" s="515"/>
      <c r="M9" s="264"/>
      <c r="N9" s="264"/>
      <c r="O9" s="264"/>
      <c r="P9" s="264"/>
      <c r="Q9" s="264"/>
      <c r="R9" s="264"/>
      <c r="S9" s="264"/>
      <c r="T9" s="264"/>
      <c r="U9" s="264"/>
      <c r="V9" s="264"/>
      <c r="W9" s="264"/>
      <c r="X9" s="264"/>
      <c r="Y9" s="264"/>
      <c r="Z9" s="264"/>
      <c r="AA9" s="264"/>
      <c r="AB9" s="264"/>
      <c r="AC9" s="264"/>
      <c r="AD9" s="264"/>
      <c r="AE9" s="264"/>
      <c r="AF9" s="264"/>
      <c r="AG9" s="264"/>
      <c r="AH9" s="264"/>
      <c r="AI9" s="264"/>
      <c r="AJ9" s="264"/>
    </row>
    <row r="10" spans="2:36">
      <c r="B10" s="206"/>
      <c r="C10" s="664"/>
      <c r="D10" s="664"/>
      <c r="E10" s="664"/>
      <c r="F10" s="664"/>
      <c r="G10" s="664"/>
      <c r="H10" s="664"/>
      <c r="I10" s="664"/>
      <c r="J10" s="664"/>
      <c r="K10" s="664"/>
      <c r="L10" s="664"/>
      <c r="M10" s="664"/>
      <c r="N10" s="664"/>
      <c r="O10" s="225"/>
      <c r="P10" s="206"/>
      <c r="Q10" s="206"/>
      <c r="R10" s="225"/>
      <c r="S10" s="225"/>
      <c r="T10" s="225"/>
      <c r="U10" s="225"/>
      <c r="V10" s="225"/>
      <c r="W10" s="225"/>
      <c r="X10" s="225"/>
      <c r="Y10" s="225"/>
      <c r="Z10" s="225"/>
      <c r="AA10" s="225"/>
      <c r="AB10" s="225"/>
      <c r="AC10" s="225"/>
      <c r="AD10" s="225"/>
      <c r="AE10" s="225"/>
      <c r="AF10" s="225"/>
      <c r="AG10" s="225"/>
      <c r="AH10" s="225"/>
      <c r="AI10" s="206"/>
    </row>
    <row r="11" spans="2:36" ht="24">
      <c r="B11" s="206"/>
      <c r="C11" s="635" t="s">
        <v>295</v>
      </c>
      <c r="D11" s="635"/>
      <c r="E11" s="635"/>
      <c r="F11" s="635"/>
      <c r="G11" s="635"/>
      <c r="H11" s="635"/>
      <c r="I11" s="635"/>
      <c r="J11" s="635"/>
      <c r="K11" s="635"/>
      <c r="L11" s="635"/>
      <c r="M11" s="635"/>
      <c r="N11" s="635"/>
      <c r="O11" s="217"/>
      <c r="P11" s="206"/>
      <c r="Q11" s="206"/>
      <c r="R11" s="225"/>
      <c r="S11" s="225"/>
      <c r="T11" s="225"/>
      <c r="U11" s="225"/>
      <c r="V11" s="225"/>
      <c r="W11" s="225"/>
      <c r="X11" s="225"/>
      <c r="Y11" s="225"/>
      <c r="Z11" s="225"/>
      <c r="AA11" s="225"/>
      <c r="AB11" s="225"/>
      <c r="AC11" s="225"/>
      <c r="AD11" s="225"/>
      <c r="AE11" s="225"/>
      <c r="AF11" s="225"/>
      <c r="AG11" s="225"/>
      <c r="AH11" s="225"/>
      <c r="AI11" s="206"/>
    </row>
    <row r="12" spans="2:36" s="101" customFormat="1" ht="14.25" customHeight="1">
      <c r="B12" s="263"/>
      <c r="C12" s="263"/>
      <c r="D12" s="263"/>
      <c r="E12" s="263"/>
      <c r="F12" s="363"/>
      <c r="G12" s="363"/>
      <c r="H12" s="363"/>
      <c r="I12" s="363"/>
      <c r="J12" s="363"/>
      <c r="K12" s="363"/>
      <c r="L12" s="516"/>
      <c r="M12" s="263"/>
      <c r="N12" s="263"/>
      <c r="O12" s="263"/>
      <c r="P12" s="263"/>
      <c r="Q12" s="263"/>
      <c r="R12" s="268"/>
      <c r="S12" s="268"/>
      <c r="T12" s="268"/>
      <c r="U12" s="268"/>
      <c r="V12" s="268"/>
      <c r="W12" s="268"/>
      <c r="X12" s="268"/>
      <c r="Y12" s="268"/>
      <c r="Z12" s="268"/>
      <c r="AA12" s="268"/>
      <c r="AB12" s="268"/>
      <c r="AC12" s="268"/>
      <c r="AD12" s="268"/>
      <c r="AE12" s="268"/>
      <c r="AF12" s="268"/>
      <c r="AG12" s="268"/>
      <c r="AH12" s="268"/>
      <c r="AI12" s="263"/>
    </row>
    <row r="13" spans="2:36" s="101" customFormat="1" ht="15.75" customHeight="1">
      <c r="B13" s="655" t="s">
        <v>296</v>
      </c>
      <c r="C13" s="655"/>
      <c r="D13" s="655"/>
      <c r="E13" s="655"/>
      <c r="F13" s="655"/>
      <c r="G13" s="655"/>
      <c r="H13" s="655"/>
      <c r="I13" s="655"/>
      <c r="J13" s="655"/>
      <c r="K13" s="655"/>
      <c r="L13" s="655"/>
      <c r="M13" s="655"/>
      <c r="N13" s="655"/>
      <c r="O13" s="221"/>
      <c r="P13" s="263"/>
      <c r="Q13" s="263"/>
      <c r="R13" s="268"/>
      <c r="S13" s="268"/>
      <c r="T13" s="268"/>
      <c r="U13" s="268"/>
      <c r="V13" s="268"/>
      <c r="W13" s="268"/>
      <c r="X13" s="268"/>
      <c r="Y13" s="268"/>
      <c r="Z13" s="268"/>
      <c r="AA13" s="268"/>
      <c r="AB13" s="268"/>
      <c r="AC13" s="268"/>
      <c r="AD13" s="268"/>
      <c r="AE13" s="268"/>
      <c r="AF13" s="268"/>
      <c r="AG13" s="268"/>
      <c r="AH13" s="268"/>
      <c r="AI13" s="263"/>
    </row>
    <row r="14" spans="2:36" s="101" customFormat="1" ht="47.1" customHeight="1">
      <c r="B14" s="263" t="s">
        <v>239</v>
      </c>
      <c r="C14" s="263" t="s">
        <v>1000</v>
      </c>
      <c r="D14" s="263" t="s">
        <v>270</v>
      </c>
      <c r="E14" s="263" t="s">
        <v>269</v>
      </c>
      <c r="F14" s="363" t="s">
        <v>297</v>
      </c>
      <c r="G14" s="363" t="s">
        <v>298</v>
      </c>
      <c r="H14" s="363" t="s">
        <v>873</v>
      </c>
      <c r="I14" s="363" t="s">
        <v>299</v>
      </c>
      <c r="J14" s="363" t="s">
        <v>271</v>
      </c>
      <c r="K14" s="363" t="s">
        <v>300</v>
      </c>
      <c r="L14" s="516" t="s">
        <v>301</v>
      </c>
      <c r="M14" s="263" t="s">
        <v>302</v>
      </c>
      <c r="N14" s="263" t="s">
        <v>303</v>
      </c>
      <c r="O14" s="269" t="s">
        <v>304</v>
      </c>
      <c r="P14" s="263"/>
      <c r="Q14" s="263"/>
      <c r="R14" s="263"/>
      <c r="S14" s="268"/>
      <c r="T14" s="268"/>
      <c r="U14" s="268"/>
      <c r="V14" s="268"/>
      <c r="W14" s="268"/>
      <c r="X14" s="268"/>
      <c r="Y14" s="268"/>
      <c r="Z14" s="268"/>
      <c r="AA14" s="268"/>
      <c r="AB14" s="268"/>
      <c r="AC14" s="268"/>
      <c r="AD14" s="268"/>
      <c r="AE14" s="268"/>
      <c r="AF14" s="268"/>
      <c r="AG14" s="268"/>
      <c r="AH14" s="268"/>
      <c r="AI14" s="268"/>
    </row>
    <row r="16" spans="2:36" s="206" customFormat="1" ht="15.75">
      <c r="B16" s="319" t="e">
        <f>VLOOKUP(C16,[1]!Companies[#Data],3,FALSE)</f>
        <v>#REF!</v>
      </c>
      <c r="C16" s="263" t="s">
        <v>1079</v>
      </c>
      <c r="D16" s="263" t="s">
        <v>864</v>
      </c>
      <c r="E16" s="263" t="s">
        <v>622</v>
      </c>
      <c r="F16" s="363" t="s">
        <v>486</v>
      </c>
      <c r="G16" s="363" t="s">
        <v>485</v>
      </c>
      <c r="H16" s="363" t="s">
        <v>888</v>
      </c>
      <c r="I16" s="363" t="s">
        <v>616</v>
      </c>
      <c r="J16" s="494">
        <v>1067519042</v>
      </c>
      <c r="K16" s="363" t="s">
        <v>485</v>
      </c>
      <c r="L16" s="517"/>
      <c r="M16" s="263"/>
      <c r="N16" s="263"/>
      <c r="O16" s="320"/>
      <c r="R16" s="470"/>
      <c r="S16" s="470"/>
      <c r="T16" s="470"/>
      <c r="U16" s="470"/>
      <c r="V16" s="470"/>
      <c r="W16" s="470"/>
      <c r="X16" s="470"/>
      <c r="Y16" s="470"/>
      <c r="Z16" s="470"/>
      <c r="AA16" s="470"/>
      <c r="AB16" s="470"/>
      <c r="AC16" s="470"/>
      <c r="AD16" s="470"/>
      <c r="AE16" s="470"/>
      <c r="AF16" s="470"/>
      <c r="AG16" s="470"/>
      <c r="AH16" s="470"/>
    </row>
    <row r="17" spans="2:34" s="206" customFormat="1" ht="15.75">
      <c r="B17" s="319" t="e">
        <f>VLOOKUP(C17,[1]!Companies[#Data],3,FALSE)</f>
        <v>#REF!</v>
      </c>
      <c r="C17" s="263" t="s">
        <v>1079</v>
      </c>
      <c r="D17" s="263" t="s">
        <v>864</v>
      </c>
      <c r="E17" s="263" t="s">
        <v>623</v>
      </c>
      <c r="F17" s="363" t="s">
        <v>486</v>
      </c>
      <c r="G17" s="363" t="s">
        <v>485</v>
      </c>
      <c r="H17" s="363" t="s">
        <v>888</v>
      </c>
      <c r="I17" s="363" t="s">
        <v>616</v>
      </c>
      <c r="J17" s="494">
        <v>61760864091</v>
      </c>
      <c r="K17" s="363" t="s">
        <v>485</v>
      </c>
      <c r="L17" s="517"/>
      <c r="M17" s="263"/>
      <c r="N17" s="263"/>
      <c r="O17" s="320"/>
      <c r="R17" s="470"/>
      <c r="S17" s="470"/>
      <c r="T17" s="470"/>
      <c r="U17" s="470"/>
      <c r="V17" s="470"/>
      <c r="W17" s="470"/>
      <c r="X17" s="470"/>
      <c r="Y17" s="470"/>
      <c r="Z17" s="470"/>
      <c r="AA17" s="470"/>
      <c r="AB17" s="470"/>
      <c r="AC17" s="470"/>
      <c r="AD17" s="470"/>
      <c r="AE17" s="470"/>
      <c r="AF17" s="470"/>
      <c r="AG17" s="470"/>
      <c r="AH17" s="470"/>
    </row>
    <row r="18" spans="2:34" s="206" customFormat="1" ht="15.75">
      <c r="B18" s="319" t="e">
        <f>VLOOKUP(C18,[1]!Companies[#Data],3,FALSE)</f>
        <v>#REF!</v>
      </c>
      <c r="C18" s="263" t="s">
        <v>1079</v>
      </c>
      <c r="D18" s="263" t="s">
        <v>864</v>
      </c>
      <c r="E18" s="263" t="s">
        <v>624</v>
      </c>
      <c r="F18" s="363" t="s">
        <v>486</v>
      </c>
      <c r="G18" s="363" t="s">
        <v>485</v>
      </c>
      <c r="H18" s="363" t="s">
        <v>888</v>
      </c>
      <c r="I18" s="363" t="s">
        <v>616</v>
      </c>
      <c r="J18" s="494">
        <v>347330578292</v>
      </c>
      <c r="K18" s="363" t="s">
        <v>485</v>
      </c>
      <c r="L18" s="517"/>
      <c r="M18" s="263"/>
      <c r="N18" s="263"/>
      <c r="O18" s="320"/>
      <c r="R18" s="470"/>
      <c r="S18" s="470"/>
      <c r="T18" s="470"/>
      <c r="U18" s="470"/>
      <c r="V18" s="470"/>
      <c r="W18" s="470"/>
      <c r="X18" s="470"/>
      <c r="Y18" s="470"/>
      <c r="Z18" s="470"/>
      <c r="AA18" s="470"/>
      <c r="AB18" s="470"/>
      <c r="AC18" s="470"/>
      <c r="AD18" s="470"/>
      <c r="AE18" s="470"/>
      <c r="AF18" s="470"/>
      <c r="AG18" s="470"/>
      <c r="AH18" s="470"/>
    </row>
    <row r="19" spans="2:34" s="206" customFormat="1" ht="15.75">
      <c r="B19" s="319" t="e">
        <f>VLOOKUP(C19,[1]!Companies[#Data],3,FALSE)</f>
        <v>#REF!</v>
      </c>
      <c r="C19" s="263" t="s">
        <v>1079</v>
      </c>
      <c r="D19" s="263" t="s">
        <v>630</v>
      </c>
      <c r="E19" s="263" t="s">
        <v>952</v>
      </c>
      <c r="F19" s="363" t="s">
        <v>485</v>
      </c>
      <c r="G19" s="363" t="s">
        <v>485</v>
      </c>
      <c r="H19" s="363" t="s">
        <v>888</v>
      </c>
      <c r="I19" s="363" t="s">
        <v>616</v>
      </c>
      <c r="J19" s="494">
        <v>0</v>
      </c>
      <c r="K19" s="363" t="s">
        <v>485</v>
      </c>
      <c r="L19" s="517"/>
      <c r="M19" s="263"/>
      <c r="N19" s="268" t="s">
        <v>953</v>
      </c>
      <c r="O19" s="320"/>
      <c r="R19" s="470"/>
      <c r="S19" s="470"/>
      <c r="T19" s="470"/>
      <c r="U19" s="470"/>
      <c r="V19" s="470"/>
      <c r="W19" s="470"/>
      <c r="X19" s="470"/>
      <c r="Y19" s="470"/>
      <c r="Z19" s="470"/>
      <c r="AA19" s="470"/>
      <c r="AB19" s="470"/>
      <c r="AC19" s="470"/>
      <c r="AD19" s="470"/>
      <c r="AE19" s="470"/>
      <c r="AF19" s="470"/>
      <c r="AG19" s="470"/>
      <c r="AH19" s="470"/>
    </row>
    <row r="20" spans="2:34" s="206" customFormat="1" ht="15.75">
      <c r="B20" s="319" t="e">
        <f>VLOOKUP(C20,[1]!Companies[#Data],3,FALSE)</f>
        <v>#REF!</v>
      </c>
      <c r="C20" s="263" t="s">
        <v>1079</v>
      </c>
      <c r="D20" s="263" t="s">
        <v>630</v>
      </c>
      <c r="E20" s="263" t="s">
        <v>865</v>
      </c>
      <c r="F20" s="363" t="s">
        <v>485</v>
      </c>
      <c r="G20" s="363" t="s">
        <v>485</v>
      </c>
      <c r="H20" s="363" t="s">
        <v>888</v>
      </c>
      <c r="I20" s="363" t="s">
        <v>616</v>
      </c>
      <c r="J20" s="494">
        <v>4228282677</v>
      </c>
      <c r="K20" s="363" t="s">
        <v>485</v>
      </c>
      <c r="L20" s="517"/>
      <c r="M20" s="263"/>
      <c r="N20" s="263"/>
      <c r="O20" s="320"/>
      <c r="R20" s="470"/>
      <c r="S20" s="470"/>
      <c r="T20" s="470"/>
      <c r="U20" s="470"/>
      <c r="V20" s="470"/>
      <c r="W20" s="470"/>
      <c r="X20" s="470"/>
      <c r="Y20" s="470"/>
      <c r="Z20" s="470"/>
      <c r="AA20" s="470"/>
      <c r="AB20" s="470"/>
      <c r="AC20" s="470"/>
      <c r="AD20" s="470"/>
      <c r="AE20" s="470"/>
      <c r="AF20" s="470"/>
      <c r="AG20" s="470"/>
      <c r="AH20" s="470"/>
    </row>
    <row r="21" spans="2:34" s="519" customFormat="1" ht="15.75">
      <c r="B21" s="520" t="e">
        <f>VLOOKUP(C21,[1]!Companies[#Data],3,FALSE)</f>
        <v>#REF!</v>
      </c>
      <c r="C21" s="521" t="s">
        <v>1079</v>
      </c>
      <c r="D21" s="521" t="s">
        <v>630</v>
      </c>
      <c r="E21" s="521" t="s">
        <v>865</v>
      </c>
      <c r="F21" s="522" t="s">
        <v>485</v>
      </c>
      <c r="G21" s="522" t="s">
        <v>485</v>
      </c>
      <c r="H21" s="522" t="s">
        <v>888</v>
      </c>
      <c r="I21" s="522" t="s">
        <v>616</v>
      </c>
      <c r="J21" s="523">
        <v>174056293</v>
      </c>
      <c r="K21" s="522" t="s">
        <v>485</v>
      </c>
      <c r="L21" s="524"/>
      <c r="M21" s="521"/>
      <c r="N21" s="521"/>
      <c r="O21" s="521"/>
      <c r="R21" s="525"/>
      <c r="S21" s="525"/>
      <c r="T21" s="525"/>
      <c r="U21" s="525"/>
      <c r="V21" s="525"/>
      <c r="W21" s="525"/>
      <c r="X21" s="525"/>
      <c r="Y21" s="525"/>
      <c r="Z21" s="525"/>
      <c r="AA21" s="525"/>
      <c r="AB21" s="525"/>
      <c r="AC21" s="525"/>
      <c r="AD21" s="525"/>
      <c r="AE21" s="525"/>
      <c r="AF21" s="525"/>
      <c r="AG21" s="525"/>
      <c r="AH21" s="525"/>
    </row>
    <row r="22" spans="2:34" s="206" customFormat="1" ht="15.75">
      <c r="B22" s="319" t="e">
        <f>VLOOKUP(C22,[1]!Companies[#Data],3,FALSE)</f>
        <v>#REF!</v>
      </c>
      <c r="C22" s="263" t="s">
        <v>1079</v>
      </c>
      <c r="D22" s="263"/>
      <c r="E22" s="263" t="s">
        <v>1066</v>
      </c>
      <c r="F22" s="363" t="s">
        <v>486</v>
      </c>
      <c r="G22" s="363" t="s">
        <v>486</v>
      </c>
      <c r="H22" s="363" t="s">
        <v>1065</v>
      </c>
      <c r="I22" s="363"/>
      <c r="J22" s="263"/>
      <c r="K22" s="363" t="s">
        <v>486</v>
      </c>
      <c r="L22" s="517">
        <v>5153448</v>
      </c>
      <c r="M22" s="263"/>
      <c r="N22" s="263"/>
      <c r="O22" s="263"/>
      <c r="P22" s="263"/>
      <c r="R22" s="505"/>
      <c r="S22" s="505"/>
      <c r="T22" s="505"/>
      <c r="U22" s="505"/>
      <c r="V22" s="505"/>
      <c r="W22" s="505"/>
      <c r="X22" s="505"/>
      <c r="Y22" s="505"/>
      <c r="Z22" s="505"/>
      <c r="AA22" s="505"/>
      <c r="AB22" s="505"/>
      <c r="AC22" s="505"/>
      <c r="AD22" s="505"/>
      <c r="AE22" s="505"/>
      <c r="AF22" s="505"/>
      <c r="AG22" s="505"/>
      <c r="AH22" s="505"/>
    </row>
    <row r="23" spans="2:34" s="206" customFormat="1" ht="15.75">
      <c r="B23" s="319" t="e">
        <f>VLOOKUP(C23,[1]!Companies[#Data],3,FALSE)</f>
        <v>#REF!</v>
      </c>
      <c r="C23" s="263" t="s">
        <v>1079</v>
      </c>
      <c r="D23" s="263"/>
      <c r="E23" s="263" t="s">
        <v>1067</v>
      </c>
      <c r="F23" s="363" t="s">
        <v>486</v>
      </c>
      <c r="G23" s="363" t="s">
        <v>486</v>
      </c>
      <c r="H23" s="363" t="s">
        <v>1065</v>
      </c>
      <c r="I23" s="363"/>
      <c r="J23" s="263"/>
      <c r="K23" s="363" t="s">
        <v>486</v>
      </c>
      <c r="L23" s="517">
        <v>15224</v>
      </c>
      <c r="M23" s="263"/>
      <c r="N23" s="263"/>
      <c r="O23" s="263"/>
      <c r="P23" s="263"/>
      <c r="R23" s="505"/>
      <c r="S23" s="505"/>
      <c r="T23" s="505"/>
      <c r="U23" s="505"/>
      <c r="V23" s="505"/>
      <c r="W23" s="505"/>
      <c r="X23" s="505"/>
      <c r="Y23" s="505"/>
      <c r="Z23" s="505"/>
      <c r="AA23" s="505"/>
      <c r="AB23" s="505"/>
      <c r="AC23" s="505"/>
      <c r="AD23" s="505"/>
      <c r="AE23" s="505"/>
      <c r="AF23" s="505"/>
      <c r="AG23" s="505"/>
      <c r="AH23" s="505"/>
    </row>
    <row r="24" spans="2:34" s="206" customFormat="1" ht="15.75">
      <c r="B24" s="319" t="e">
        <f>VLOOKUP(C24,[1]!Companies[#Data],3,FALSE)</f>
        <v>#REF!</v>
      </c>
      <c r="C24" s="263" t="s">
        <v>1079</v>
      </c>
      <c r="D24" s="263"/>
      <c r="E24" s="263" t="s">
        <v>1068</v>
      </c>
      <c r="F24" s="363" t="s">
        <v>486</v>
      </c>
      <c r="G24" s="363" t="s">
        <v>486</v>
      </c>
      <c r="H24" s="363" t="s">
        <v>1065</v>
      </c>
      <c r="I24" s="363"/>
      <c r="J24" s="512"/>
      <c r="K24" s="363" t="s">
        <v>486</v>
      </c>
      <c r="L24" s="517">
        <v>1370177</v>
      </c>
      <c r="M24" s="263"/>
      <c r="N24" s="263"/>
      <c r="O24" s="263"/>
      <c r="P24" s="263"/>
      <c r="R24" s="505"/>
      <c r="S24" s="505"/>
      <c r="T24" s="505"/>
      <c r="U24" s="505"/>
      <c r="V24" s="505"/>
      <c r="W24" s="505"/>
      <c r="X24" s="505"/>
      <c r="Y24" s="505"/>
      <c r="Z24" s="505"/>
      <c r="AA24" s="505"/>
      <c r="AB24" s="505"/>
      <c r="AC24" s="505"/>
      <c r="AD24" s="505"/>
      <c r="AE24" s="505"/>
      <c r="AF24" s="505"/>
      <c r="AG24" s="505"/>
      <c r="AH24" s="505"/>
    </row>
    <row r="25" spans="2:34" s="206" customFormat="1" ht="15.75">
      <c r="B25" s="319" t="e">
        <f>VLOOKUP(C25,[1]!Companies[#Data],3,FALSE)</f>
        <v>#REF!</v>
      </c>
      <c r="C25" s="263" t="s">
        <v>1071</v>
      </c>
      <c r="D25" s="263"/>
      <c r="E25" s="263" t="s">
        <v>1066</v>
      </c>
      <c r="F25" s="363" t="s">
        <v>486</v>
      </c>
      <c r="G25" s="363" t="s">
        <v>486</v>
      </c>
      <c r="H25" s="363" t="s">
        <v>1069</v>
      </c>
      <c r="I25" s="363"/>
      <c r="J25" s="512"/>
      <c r="K25" s="363" t="s">
        <v>486</v>
      </c>
      <c r="L25" s="517">
        <v>1676345</v>
      </c>
      <c r="M25" s="263"/>
      <c r="N25" s="263" t="s">
        <v>998</v>
      </c>
      <c r="O25" s="263"/>
      <c r="P25" s="263"/>
      <c r="R25" s="505"/>
      <c r="S25" s="505"/>
      <c r="T25" s="505"/>
      <c r="U25" s="505"/>
      <c r="V25" s="505"/>
      <c r="W25" s="505"/>
      <c r="X25" s="505"/>
      <c r="Y25" s="505"/>
      <c r="Z25" s="505"/>
      <c r="AA25" s="505"/>
      <c r="AB25" s="505"/>
      <c r="AC25" s="505"/>
      <c r="AD25" s="505"/>
      <c r="AE25" s="505"/>
      <c r="AF25" s="505"/>
      <c r="AG25" s="505"/>
      <c r="AH25" s="505"/>
    </row>
    <row r="26" spans="2:34" s="206" customFormat="1" ht="15.75">
      <c r="B26" s="319" t="e">
        <f>VLOOKUP(C26,[1]!Companies[#Data],3,FALSE)</f>
        <v>#REF!</v>
      </c>
      <c r="C26" s="263" t="s">
        <v>1071</v>
      </c>
      <c r="D26" s="263"/>
      <c r="E26" s="263" t="s">
        <v>1067</v>
      </c>
      <c r="F26" s="363" t="s">
        <v>486</v>
      </c>
      <c r="G26" s="363" t="s">
        <v>486</v>
      </c>
      <c r="H26" s="363" t="s">
        <v>1069</v>
      </c>
      <c r="I26" s="363"/>
      <c r="J26" s="512"/>
      <c r="K26" s="363" t="s">
        <v>486</v>
      </c>
      <c r="L26" s="517">
        <v>17123</v>
      </c>
      <c r="M26" s="263"/>
      <c r="N26" s="263" t="s">
        <v>998</v>
      </c>
      <c r="O26" s="263"/>
      <c r="P26" s="263"/>
      <c r="R26" s="505"/>
      <c r="S26" s="505"/>
      <c r="T26" s="505"/>
      <c r="U26" s="505"/>
      <c r="V26" s="505"/>
      <c r="W26" s="505"/>
      <c r="X26" s="505"/>
      <c r="Y26" s="505"/>
      <c r="Z26" s="505"/>
      <c r="AA26" s="505"/>
      <c r="AB26" s="505"/>
      <c r="AC26" s="505"/>
      <c r="AD26" s="505"/>
      <c r="AE26" s="505"/>
      <c r="AF26" s="505"/>
      <c r="AG26" s="505"/>
      <c r="AH26" s="505"/>
    </row>
    <row r="27" spans="2:34" s="206" customFormat="1" ht="15.75">
      <c r="B27" s="319" t="e">
        <f>VLOOKUP(C27,[1]!Companies[#Data],3,FALSE)</f>
        <v>#REF!</v>
      </c>
      <c r="C27" s="263" t="s">
        <v>1071</v>
      </c>
      <c r="D27" s="263"/>
      <c r="E27" s="263" t="s">
        <v>1068</v>
      </c>
      <c r="F27" s="363" t="s">
        <v>486</v>
      </c>
      <c r="G27" s="363" t="s">
        <v>486</v>
      </c>
      <c r="H27" s="363" t="s">
        <v>1069</v>
      </c>
      <c r="I27" s="363"/>
      <c r="J27" s="512"/>
      <c r="K27" s="363" t="s">
        <v>486</v>
      </c>
      <c r="L27" s="517">
        <v>1213115</v>
      </c>
      <c r="M27" s="263"/>
      <c r="N27" s="263" t="s">
        <v>998</v>
      </c>
      <c r="O27" s="263"/>
      <c r="P27" s="263"/>
      <c r="R27" s="505"/>
      <c r="S27" s="505"/>
      <c r="T27" s="505"/>
      <c r="U27" s="505"/>
      <c r="V27" s="505"/>
      <c r="W27" s="505"/>
      <c r="X27" s="505"/>
      <c r="Y27" s="505"/>
      <c r="Z27" s="505"/>
      <c r="AA27" s="505"/>
      <c r="AB27" s="505"/>
      <c r="AC27" s="505"/>
      <c r="AD27" s="505"/>
      <c r="AE27" s="505"/>
      <c r="AF27" s="505"/>
      <c r="AG27" s="505"/>
      <c r="AH27" s="505"/>
    </row>
    <row r="28" spans="2:34" s="206" customFormat="1" ht="15.75">
      <c r="B28" s="319" t="e">
        <f>VLOOKUP(C28,[1]!Companies[#Data],3,FALSE)</f>
        <v>#REF!</v>
      </c>
      <c r="C28" s="263" t="s">
        <v>1071</v>
      </c>
      <c r="D28" s="263"/>
      <c r="E28" s="263" t="s">
        <v>865</v>
      </c>
      <c r="F28" s="363" t="s">
        <v>486</v>
      </c>
      <c r="G28" s="363" t="s">
        <v>486</v>
      </c>
      <c r="H28" s="363" t="s">
        <v>1069</v>
      </c>
      <c r="I28" s="363" t="s">
        <v>616</v>
      </c>
      <c r="J28" s="513">
        <v>8322355</v>
      </c>
      <c r="K28" s="363" t="s">
        <v>485</v>
      </c>
      <c r="L28" s="517"/>
      <c r="M28" s="263"/>
      <c r="N28" s="263" t="s">
        <v>998</v>
      </c>
      <c r="O28" s="320"/>
      <c r="P28" s="263"/>
      <c r="R28" s="505"/>
      <c r="S28" s="505"/>
      <c r="T28" s="505"/>
      <c r="U28" s="505"/>
      <c r="V28" s="505"/>
      <c r="W28" s="505"/>
      <c r="X28" s="505"/>
      <c r="Y28" s="505"/>
      <c r="Z28" s="505"/>
      <c r="AA28" s="505"/>
      <c r="AB28" s="505"/>
      <c r="AC28" s="505"/>
      <c r="AD28" s="505"/>
      <c r="AE28" s="505"/>
      <c r="AF28" s="505"/>
      <c r="AG28" s="505"/>
      <c r="AH28" s="505"/>
    </row>
    <row r="29" spans="2:34" s="206" customFormat="1" ht="15.75">
      <c r="B29" s="319" t="e">
        <f>VLOOKUP(C29,[1]!Companies[#Data],3,FALSE)</f>
        <v>#REF!</v>
      </c>
      <c r="C29" s="263" t="s">
        <v>1072</v>
      </c>
      <c r="D29" s="263"/>
      <c r="E29" s="263" t="s">
        <v>625</v>
      </c>
      <c r="F29" s="363" t="s">
        <v>486</v>
      </c>
      <c r="G29" s="363" t="s">
        <v>486</v>
      </c>
      <c r="H29" s="363" t="s">
        <v>1070</v>
      </c>
      <c r="I29" s="363" t="s">
        <v>616</v>
      </c>
      <c r="J29" s="512">
        <v>20877518</v>
      </c>
      <c r="K29" s="363" t="s">
        <v>485</v>
      </c>
      <c r="L29" s="517"/>
      <c r="M29" s="263"/>
      <c r="N29" s="263" t="s">
        <v>998</v>
      </c>
      <c r="O29" s="263"/>
      <c r="P29" s="263"/>
      <c r="R29" s="505"/>
      <c r="S29" s="505"/>
      <c r="T29" s="505"/>
      <c r="U29" s="505"/>
      <c r="V29" s="505"/>
      <c r="W29" s="505"/>
      <c r="X29" s="505"/>
      <c r="Y29" s="505"/>
      <c r="Z29" s="505"/>
      <c r="AA29" s="505"/>
      <c r="AB29" s="505"/>
      <c r="AC29" s="505"/>
      <c r="AD29" s="505"/>
      <c r="AE29" s="505"/>
      <c r="AF29" s="505"/>
      <c r="AG29" s="505"/>
      <c r="AH29" s="505"/>
    </row>
    <row r="30" spans="2:34" s="206" customFormat="1" ht="15.75">
      <c r="B30" s="319" t="e">
        <f>VLOOKUP(C30,[1]!Companies[#Data],3,FALSE)</f>
        <v>#REF!</v>
      </c>
      <c r="C30" s="263" t="s">
        <v>1072</v>
      </c>
      <c r="D30" s="263"/>
      <c r="E30" s="263" t="s">
        <v>1067</v>
      </c>
      <c r="F30" s="363" t="s">
        <v>486</v>
      </c>
      <c r="G30" s="363" t="s">
        <v>486</v>
      </c>
      <c r="H30" s="363" t="s">
        <v>1070</v>
      </c>
      <c r="I30" s="363"/>
      <c r="J30" s="512"/>
      <c r="K30" s="363" t="s">
        <v>486</v>
      </c>
      <c r="L30" s="517">
        <v>30840</v>
      </c>
      <c r="M30" s="263"/>
      <c r="N30" s="263" t="s">
        <v>998</v>
      </c>
      <c r="O30" s="263"/>
      <c r="P30" s="263"/>
      <c r="R30" s="505"/>
      <c r="S30" s="505"/>
      <c r="T30" s="505"/>
      <c r="U30" s="505"/>
      <c r="V30" s="505"/>
      <c r="W30" s="505"/>
      <c r="X30" s="505"/>
      <c r="Y30" s="505"/>
      <c r="Z30" s="505"/>
      <c r="AA30" s="505"/>
      <c r="AB30" s="505"/>
      <c r="AC30" s="505"/>
      <c r="AD30" s="505"/>
      <c r="AE30" s="505"/>
      <c r="AF30" s="505"/>
      <c r="AG30" s="505"/>
      <c r="AH30" s="505"/>
    </row>
    <row r="31" spans="2:34" s="206" customFormat="1" ht="15.75">
      <c r="B31" s="319" t="e">
        <f>VLOOKUP(C31,[1]!Companies[#Data],3,FALSE)</f>
        <v>#REF!</v>
      </c>
      <c r="C31" s="263" t="s">
        <v>1072</v>
      </c>
      <c r="D31" s="263"/>
      <c r="E31" s="263" t="s">
        <v>1068</v>
      </c>
      <c r="F31" s="363" t="s">
        <v>486</v>
      </c>
      <c r="G31" s="363" t="s">
        <v>486</v>
      </c>
      <c r="H31" s="363" t="s">
        <v>1070</v>
      </c>
      <c r="I31" s="363"/>
      <c r="J31" s="512"/>
      <c r="K31" s="363" t="s">
        <v>486</v>
      </c>
      <c r="L31" s="517">
        <v>2949976</v>
      </c>
      <c r="M31" s="263"/>
      <c r="N31" s="263" t="s">
        <v>998</v>
      </c>
      <c r="O31" s="263"/>
      <c r="P31" s="263"/>
      <c r="R31" s="505"/>
      <c r="S31" s="505"/>
      <c r="T31" s="505"/>
      <c r="U31" s="505"/>
      <c r="V31" s="505"/>
      <c r="W31" s="505"/>
      <c r="X31" s="505"/>
      <c r="Y31" s="505"/>
      <c r="Z31" s="505"/>
      <c r="AA31" s="505"/>
      <c r="AB31" s="505"/>
      <c r="AC31" s="505"/>
      <c r="AD31" s="505"/>
      <c r="AE31" s="505"/>
      <c r="AF31" s="505"/>
      <c r="AG31" s="505"/>
      <c r="AH31" s="505"/>
    </row>
    <row r="32" spans="2:34" s="206" customFormat="1" ht="15.75">
      <c r="B32" s="319" t="e">
        <f>VLOOKUP(C32,[1]!Companies[#Data],3,FALSE)</f>
        <v>#REF!</v>
      </c>
      <c r="C32" s="263" t="s">
        <v>1072</v>
      </c>
      <c r="D32" s="263"/>
      <c r="E32" s="263" t="s">
        <v>865</v>
      </c>
      <c r="F32" s="363" t="s">
        <v>486</v>
      </c>
      <c r="G32" s="363" t="s">
        <v>486</v>
      </c>
      <c r="H32" s="363" t="s">
        <v>1070</v>
      </c>
      <c r="I32" s="363" t="s">
        <v>616</v>
      </c>
      <c r="J32" s="508">
        <v>143690712</v>
      </c>
      <c r="K32" s="363" t="s">
        <v>485</v>
      </c>
      <c r="L32" s="517"/>
      <c r="M32" s="263"/>
      <c r="N32" s="263" t="s">
        <v>998</v>
      </c>
      <c r="O32" s="320"/>
      <c r="P32" s="263"/>
      <c r="R32" s="505"/>
      <c r="S32" s="505"/>
      <c r="T32" s="505"/>
      <c r="U32" s="505"/>
      <c r="V32" s="505"/>
      <c r="W32" s="505"/>
      <c r="X32" s="505"/>
      <c r="Y32" s="505"/>
      <c r="Z32" s="505"/>
      <c r="AA32" s="505"/>
      <c r="AB32" s="505"/>
      <c r="AC32" s="505"/>
      <c r="AD32" s="505"/>
      <c r="AE32" s="505"/>
      <c r="AF32" s="505"/>
      <c r="AG32" s="505"/>
      <c r="AH32" s="505"/>
    </row>
    <row r="33" spans="2:34" s="206" customFormat="1" ht="15.75">
      <c r="B33" s="319" t="e">
        <f>VLOOKUP(C33,[1]!Companies[#Data],3,FALSE)</f>
        <v>#REF!</v>
      </c>
      <c r="C33" s="263" t="s">
        <v>1074</v>
      </c>
      <c r="D33" s="263"/>
      <c r="E33" s="263" t="s">
        <v>625</v>
      </c>
      <c r="F33" s="363" t="s">
        <v>486</v>
      </c>
      <c r="G33" s="363" t="s">
        <v>486</v>
      </c>
      <c r="H33" s="363" t="s">
        <v>1073</v>
      </c>
      <c r="I33" s="363" t="s">
        <v>616</v>
      </c>
      <c r="J33" s="512">
        <v>603033</v>
      </c>
      <c r="K33" s="363" t="s">
        <v>485</v>
      </c>
      <c r="L33" s="517"/>
      <c r="M33" s="263"/>
      <c r="N33" s="263" t="s">
        <v>998</v>
      </c>
      <c r="O33" s="263"/>
      <c r="P33" s="263"/>
      <c r="R33" s="505"/>
      <c r="S33" s="505"/>
      <c r="T33" s="505"/>
      <c r="U33" s="505"/>
      <c r="V33" s="505"/>
      <c r="W33" s="505"/>
      <c r="X33" s="505"/>
      <c r="Y33" s="505"/>
      <c r="Z33" s="505"/>
      <c r="AA33" s="505"/>
      <c r="AB33" s="505"/>
      <c r="AC33" s="505"/>
      <c r="AD33" s="505"/>
      <c r="AE33" s="505"/>
      <c r="AF33" s="505"/>
      <c r="AG33" s="505"/>
      <c r="AH33" s="505"/>
    </row>
    <row r="34" spans="2:34" s="206" customFormat="1" ht="15.75">
      <c r="B34" s="319" t="e">
        <f>VLOOKUP(C34,[1]!Companies[#Data],3,FALSE)</f>
        <v>#REF!</v>
      </c>
      <c r="C34" s="263" t="s">
        <v>1074</v>
      </c>
      <c r="D34" s="263"/>
      <c r="E34" s="263" t="s">
        <v>889</v>
      </c>
      <c r="F34" s="363" t="s">
        <v>486</v>
      </c>
      <c r="G34" s="363" t="s">
        <v>486</v>
      </c>
      <c r="H34" s="363" t="s">
        <v>1073</v>
      </c>
      <c r="I34" s="363"/>
      <c r="J34" s="512">
        <v>11912586</v>
      </c>
      <c r="K34" s="363" t="s">
        <v>485</v>
      </c>
      <c r="L34" s="517"/>
      <c r="M34" s="263"/>
      <c r="N34" s="263" t="s">
        <v>998</v>
      </c>
      <c r="O34" s="263"/>
      <c r="P34" s="263"/>
      <c r="R34" s="505"/>
      <c r="S34" s="505"/>
      <c r="T34" s="505"/>
      <c r="U34" s="505"/>
      <c r="V34" s="505"/>
      <c r="W34" s="505"/>
      <c r="X34" s="505"/>
      <c r="Y34" s="505"/>
      <c r="Z34" s="505"/>
      <c r="AA34" s="505"/>
      <c r="AB34" s="505"/>
      <c r="AC34" s="505"/>
      <c r="AD34" s="505"/>
      <c r="AE34" s="505"/>
      <c r="AF34" s="505"/>
      <c r="AG34" s="505"/>
      <c r="AH34" s="505"/>
    </row>
    <row r="35" spans="2:34" s="206" customFormat="1" ht="15.75">
      <c r="B35" s="319" t="e">
        <f>VLOOKUP(C35,[1]!Companies[#Data],3,FALSE)</f>
        <v>#REF!</v>
      </c>
      <c r="C35" s="263" t="s">
        <v>1074</v>
      </c>
      <c r="D35" s="263"/>
      <c r="E35" s="263" t="s">
        <v>890</v>
      </c>
      <c r="F35" s="363" t="s">
        <v>486</v>
      </c>
      <c r="G35" s="363" t="s">
        <v>486</v>
      </c>
      <c r="H35" s="363" t="s">
        <v>1073</v>
      </c>
      <c r="I35" s="363" t="s">
        <v>616</v>
      </c>
      <c r="J35" s="512">
        <v>17992667</v>
      </c>
      <c r="K35" s="363" t="s">
        <v>485</v>
      </c>
      <c r="L35" s="517"/>
      <c r="M35" s="263"/>
      <c r="N35" s="263" t="s">
        <v>998</v>
      </c>
      <c r="O35" s="263"/>
      <c r="P35" s="263"/>
      <c r="R35" s="505"/>
      <c r="S35" s="505"/>
      <c r="T35" s="505"/>
      <c r="U35" s="505"/>
      <c r="V35" s="505"/>
      <c r="W35" s="505"/>
      <c r="X35" s="505"/>
      <c r="Y35" s="505"/>
      <c r="Z35" s="505"/>
      <c r="AA35" s="505"/>
      <c r="AB35" s="505"/>
      <c r="AC35" s="505"/>
      <c r="AD35" s="505"/>
      <c r="AE35" s="505"/>
      <c r="AF35" s="505"/>
      <c r="AG35" s="505"/>
      <c r="AH35" s="505"/>
    </row>
    <row r="36" spans="2:34" s="206" customFormat="1" ht="15.75">
      <c r="B36" s="319" t="e">
        <f>VLOOKUP(C36,[1]!Companies[#Data],3,FALSE)</f>
        <v>#REF!</v>
      </c>
      <c r="C36" s="263" t="s">
        <v>1074</v>
      </c>
      <c r="D36" s="263"/>
      <c r="E36" s="263" t="s">
        <v>865</v>
      </c>
      <c r="F36" s="363" t="s">
        <v>486</v>
      </c>
      <c r="G36" s="363" t="s">
        <v>486</v>
      </c>
      <c r="H36" s="363" t="s">
        <v>1073</v>
      </c>
      <c r="I36" s="363" t="s">
        <v>616</v>
      </c>
      <c r="J36" s="508">
        <v>7109984</v>
      </c>
      <c r="K36" s="363" t="s">
        <v>485</v>
      </c>
      <c r="L36" s="517"/>
      <c r="M36" s="263"/>
      <c r="N36" s="263" t="s">
        <v>998</v>
      </c>
      <c r="O36" s="320"/>
      <c r="P36" s="263"/>
      <c r="R36" s="505"/>
      <c r="S36" s="505"/>
      <c r="T36" s="505"/>
      <c r="U36" s="505"/>
      <c r="V36" s="505"/>
      <c r="W36" s="505"/>
      <c r="X36" s="505"/>
      <c r="Y36" s="505"/>
      <c r="Z36" s="505"/>
      <c r="AA36" s="505"/>
      <c r="AB36" s="505"/>
      <c r="AC36" s="505"/>
      <c r="AD36" s="505"/>
      <c r="AE36" s="505"/>
      <c r="AF36" s="505"/>
      <c r="AG36" s="505"/>
      <c r="AH36" s="505"/>
    </row>
    <row r="37" spans="2:34" s="206" customFormat="1" ht="15.75">
      <c r="B37" s="319" t="e">
        <f>VLOOKUP(C37,[1]!Companies[#Data],3,FALSE)</f>
        <v>#REF!</v>
      </c>
      <c r="C37" s="263" t="s">
        <v>1075</v>
      </c>
      <c r="D37" s="263"/>
      <c r="E37" s="263" t="s">
        <v>625</v>
      </c>
      <c r="F37" s="363" t="s">
        <v>486</v>
      </c>
      <c r="G37" s="363" t="s">
        <v>486</v>
      </c>
      <c r="H37" s="363" t="s">
        <v>1076</v>
      </c>
      <c r="I37" s="363" t="s">
        <v>616</v>
      </c>
      <c r="J37" s="512">
        <v>559462</v>
      </c>
      <c r="K37" s="363" t="s">
        <v>485</v>
      </c>
      <c r="L37" s="517"/>
      <c r="M37" s="263"/>
      <c r="N37" s="263" t="s">
        <v>998</v>
      </c>
      <c r="O37" s="263"/>
      <c r="P37" s="263"/>
      <c r="R37" s="505"/>
      <c r="S37" s="505"/>
      <c r="T37" s="505"/>
      <c r="U37" s="505"/>
      <c r="V37" s="505"/>
      <c r="W37" s="505"/>
      <c r="X37" s="505"/>
      <c r="Y37" s="505"/>
      <c r="Z37" s="505"/>
      <c r="AA37" s="505"/>
      <c r="AB37" s="505"/>
      <c r="AC37" s="505"/>
      <c r="AD37" s="505"/>
      <c r="AE37" s="505"/>
      <c r="AF37" s="505"/>
      <c r="AG37" s="505"/>
      <c r="AH37" s="505"/>
    </row>
    <row r="38" spans="2:34" s="206" customFormat="1" ht="15.75">
      <c r="B38" s="319" t="e">
        <f>VLOOKUP(C38,[1]!Companies[#Data],3,FALSE)</f>
        <v>#REF!</v>
      </c>
      <c r="C38" s="263" t="s">
        <v>1075</v>
      </c>
      <c r="D38" s="263"/>
      <c r="E38" s="263" t="s">
        <v>889</v>
      </c>
      <c r="F38" s="363" t="s">
        <v>486</v>
      </c>
      <c r="G38" s="363" t="s">
        <v>486</v>
      </c>
      <c r="H38" s="363" t="s">
        <v>1076</v>
      </c>
      <c r="I38" s="363" t="s">
        <v>616</v>
      </c>
      <c r="J38" s="512">
        <v>12701191</v>
      </c>
      <c r="K38" s="363" t="s">
        <v>485</v>
      </c>
      <c r="L38" s="516"/>
      <c r="M38" s="263"/>
      <c r="N38" s="263" t="s">
        <v>998</v>
      </c>
      <c r="O38" s="263"/>
      <c r="P38" s="263"/>
      <c r="R38" s="505"/>
      <c r="S38" s="505"/>
      <c r="T38" s="505"/>
      <c r="U38" s="505"/>
      <c r="V38" s="505"/>
      <c r="W38" s="505"/>
      <c r="X38" s="505"/>
      <c r="Y38" s="505"/>
      <c r="Z38" s="505"/>
      <c r="AA38" s="505"/>
      <c r="AB38" s="505"/>
      <c r="AC38" s="505"/>
      <c r="AD38" s="505"/>
      <c r="AE38" s="505"/>
      <c r="AF38" s="505"/>
      <c r="AG38" s="505"/>
      <c r="AH38" s="505"/>
    </row>
    <row r="39" spans="2:34" s="206" customFormat="1" ht="15.75">
      <c r="B39" s="319" t="e">
        <f>VLOOKUP(C39,[1]!Companies[#Data],3,FALSE)</f>
        <v>#REF!</v>
      </c>
      <c r="C39" s="263" t="s">
        <v>1075</v>
      </c>
      <c r="D39" s="263"/>
      <c r="E39" s="263" t="s">
        <v>890</v>
      </c>
      <c r="F39" s="363" t="s">
        <v>486</v>
      </c>
      <c r="G39" s="363" t="s">
        <v>486</v>
      </c>
      <c r="H39" s="363" t="s">
        <v>1076</v>
      </c>
      <c r="I39" s="363" t="s">
        <v>616</v>
      </c>
      <c r="J39" s="512">
        <v>20209384</v>
      </c>
      <c r="K39" s="363" t="s">
        <v>485</v>
      </c>
      <c r="L39" s="516"/>
      <c r="M39" s="263"/>
      <c r="N39" s="263" t="s">
        <v>998</v>
      </c>
      <c r="O39" s="263"/>
      <c r="P39" s="263"/>
      <c r="R39" s="505"/>
      <c r="S39" s="505"/>
      <c r="T39" s="505"/>
      <c r="U39" s="505"/>
      <c r="V39" s="505"/>
      <c r="W39" s="505"/>
      <c r="X39" s="505"/>
      <c r="Y39" s="505"/>
      <c r="Z39" s="505"/>
      <c r="AA39" s="505"/>
      <c r="AB39" s="505"/>
      <c r="AC39" s="505"/>
      <c r="AD39" s="505"/>
      <c r="AE39" s="505"/>
      <c r="AF39" s="505"/>
      <c r="AG39" s="505"/>
      <c r="AH39" s="505"/>
    </row>
    <row r="40" spans="2:34" s="206" customFormat="1" ht="15.75">
      <c r="B40" s="319" t="e">
        <f>VLOOKUP(C40,[1]!Companies[#Data],3,FALSE)</f>
        <v>#REF!</v>
      </c>
      <c r="C40" s="263" t="s">
        <v>1075</v>
      </c>
      <c r="D40" s="263"/>
      <c r="E40" s="263" t="s">
        <v>865</v>
      </c>
      <c r="F40" s="363" t="s">
        <v>486</v>
      </c>
      <c r="G40" s="363" t="s">
        <v>486</v>
      </c>
      <c r="H40" s="363" t="s">
        <v>1076</v>
      </c>
      <c r="I40" s="363" t="s">
        <v>616</v>
      </c>
      <c r="J40" s="508">
        <v>6596199</v>
      </c>
      <c r="K40" s="363" t="s">
        <v>485</v>
      </c>
      <c r="L40" s="516"/>
      <c r="M40" s="263"/>
      <c r="N40" s="263" t="s">
        <v>998</v>
      </c>
      <c r="O40" s="320"/>
      <c r="P40" s="263"/>
      <c r="R40" s="505"/>
      <c r="S40" s="505"/>
      <c r="T40" s="505"/>
      <c r="U40" s="505"/>
      <c r="V40" s="505"/>
      <c r="W40" s="505"/>
      <c r="X40" s="505"/>
      <c r="Y40" s="505"/>
      <c r="Z40" s="505"/>
      <c r="AA40" s="505"/>
      <c r="AB40" s="505"/>
      <c r="AC40" s="505"/>
      <c r="AD40" s="505"/>
      <c r="AE40" s="505"/>
      <c r="AF40" s="505"/>
      <c r="AG40" s="505"/>
      <c r="AH40" s="505"/>
    </row>
    <row r="41" spans="2:34" s="206" customFormat="1" ht="15.75">
      <c r="B41" s="319" t="e">
        <f>VLOOKUP(C41,[1]!Companies[#Data],3,FALSE)</f>
        <v>#REF!</v>
      </c>
      <c r="C41" s="263" t="s">
        <v>1078</v>
      </c>
      <c r="D41" s="263"/>
      <c r="E41" s="263" t="s">
        <v>1080</v>
      </c>
      <c r="F41" s="363" t="s">
        <v>486</v>
      </c>
      <c r="G41" s="363" t="s">
        <v>486</v>
      </c>
      <c r="H41" s="363" t="s">
        <v>1077</v>
      </c>
      <c r="I41" s="363" t="s">
        <v>616</v>
      </c>
      <c r="J41" s="512">
        <v>11417306</v>
      </c>
      <c r="K41" s="363" t="s">
        <v>485</v>
      </c>
      <c r="L41" s="516"/>
      <c r="M41" s="263"/>
      <c r="N41" s="263" t="s">
        <v>998</v>
      </c>
      <c r="O41" s="263"/>
      <c r="P41" s="263"/>
      <c r="R41" s="505"/>
      <c r="S41" s="505"/>
      <c r="T41" s="505"/>
      <c r="U41" s="505"/>
      <c r="V41" s="505"/>
      <c r="W41" s="505"/>
      <c r="X41" s="505"/>
      <c r="Y41" s="505"/>
      <c r="Z41" s="505"/>
      <c r="AA41" s="505"/>
      <c r="AB41" s="505"/>
      <c r="AC41" s="505"/>
      <c r="AD41" s="505"/>
      <c r="AE41" s="505"/>
      <c r="AF41" s="505"/>
      <c r="AG41" s="505"/>
      <c r="AH41" s="505"/>
    </row>
    <row r="42" spans="2:34" s="206" customFormat="1" ht="15.75">
      <c r="B42" s="319" t="e">
        <f>VLOOKUP(C42,[1]!Companies[#Data],3,FALSE)</f>
        <v>#REF!</v>
      </c>
      <c r="C42" s="263" t="s">
        <v>1078</v>
      </c>
      <c r="D42" s="263"/>
      <c r="E42" s="263" t="s">
        <v>1066</v>
      </c>
      <c r="F42" s="363" t="s">
        <v>486</v>
      </c>
      <c r="G42" s="363" t="s">
        <v>486</v>
      </c>
      <c r="H42" s="363" t="s">
        <v>1077</v>
      </c>
      <c r="I42" s="363"/>
      <c r="J42" s="512"/>
      <c r="K42" s="363"/>
      <c r="L42" s="516">
        <v>362636</v>
      </c>
      <c r="M42" s="263"/>
      <c r="N42" s="263" t="s">
        <v>998</v>
      </c>
      <c r="O42" s="263"/>
      <c r="P42" s="263"/>
      <c r="R42" s="505"/>
      <c r="S42" s="505"/>
      <c r="T42" s="505"/>
      <c r="U42" s="505"/>
      <c r="V42" s="505"/>
      <c r="W42" s="505"/>
      <c r="X42" s="505"/>
      <c r="Y42" s="505"/>
      <c r="Z42" s="505"/>
      <c r="AA42" s="505"/>
      <c r="AB42" s="505"/>
      <c r="AC42" s="505"/>
      <c r="AD42" s="505"/>
      <c r="AE42" s="505"/>
      <c r="AF42" s="505"/>
      <c r="AG42" s="505"/>
      <c r="AH42" s="505"/>
    </row>
    <row r="43" spans="2:34" s="206" customFormat="1" ht="15.75">
      <c r="B43" s="319" t="e">
        <f>VLOOKUP(C43,[1]!Companies[#Data],3,FALSE)</f>
        <v>#REF!</v>
      </c>
      <c r="C43" s="263" t="s">
        <v>1078</v>
      </c>
      <c r="D43" s="263"/>
      <c r="E43" s="263" t="s">
        <v>865</v>
      </c>
      <c r="F43" s="363" t="s">
        <v>486</v>
      </c>
      <c r="G43" s="363" t="s">
        <v>486</v>
      </c>
      <c r="H43" s="363" t="s">
        <v>1077</v>
      </c>
      <c r="I43" s="363" t="s">
        <v>616</v>
      </c>
      <c r="J43" s="508">
        <v>133196256</v>
      </c>
      <c r="K43" s="363" t="s">
        <v>485</v>
      </c>
      <c r="L43" s="516"/>
      <c r="M43" s="263"/>
      <c r="N43" s="263" t="s">
        <v>998</v>
      </c>
      <c r="O43" s="320"/>
      <c r="P43" s="263"/>
      <c r="R43" s="505"/>
      <c r="S43" s="505"/>
      <c r="T43" s="505"/>
      <c r="U43" s="505"/>
      <c r="V43" s="505"/>
      <c r="W43" s="505"/>
      <c r="X43" s="505"/>
      <c r="Y43" s="505"/>
      <c r="Z43" s="505"/>
      <c r="AA43" s="505"/>
      <c r="AB43" s="505"/>
      <c r="AC43" s="505"/>
      <c r="AD43" s="505"/>
      <c r="AE43" s="505"/>
      <c r="AF43" s="505"/>
      <c r="AG43" s="505"/>
      <c r="AH43" s="505"/>
    </row>
    <row r="44" spans="2:34" s="206" customFormat="1" ht="15.75">
      <c r="B44" s="319" t="e">
        <f>VLOOKUP(C44,[1]!Companies[#Data],3,FALSE)</f>
        <v>#REF!</v>
      </c>
      <c r="C44" s="263" t="s">
        <v>1082</v>
      </c>
      <c r="D44" s="263"/>
      <c r="E44" s="263" t="s">
        <v>625</v>
      </c>
      <c r="F44" s="363" t="s">
        <v>486</v>
      </c>
      <c r="G44" s="363" t="s">
        <v>486</v>
      </c>
      <c r="H44" s="363" t="s">
        <v>1081</v>
      </c>
      <c r="I44" s="363" t="s">
        <v>616</v>
      </c>
      <c r="J44" s="512">
        <v>2191293</v>
      </c>
      <c r="K44" s="363" t="s">
        <v>485</v>
      </c>
      <c r="L44" s="516"/>
      <c r="M44" s="263"/>
      <c r="N44" s="263" t="s">
        <v>998</v>
      </c>
      <c r="O44" s="263"/>
      <c r="P44" s="263"/>
      <c r="R44" s="505"/>
      <c r="S44" s="505"/>
      <c r="T44" s="505"/>
      <c r="U44" s="505"/>
      <c r="V44" s="505"/>
      <c r="W44" s="505"/>
      <c r="X44" s="505"/>
      <c r="Y44" s="505"/>
      <c r="Z44" s="505"/>
      <c r="AA44" s="505"/>
      <c r="AB44" s="505"/>
      <c r="AC44" s="505"/>
      <c r="AD44" s="505"/>
      <c r="AE44" s="505"/>
      <c r="AF44" s="505"/>
      <c r="AG44" s="505"/>
      <c r="AH44" s="505"/>
    </row>
    <row r="45" spans="2:34" s="206" customFormat="1" ht="15.75">
      <c r="B45" s="319" t="e">
        <f>VLOOKUP(C45,[1]!Companies[#Data],3,FALSE)</f>
        <v>#REF!</v>
      </c>
      <c r="C45" s="263" t="s">
        <v>1082</v>
      </c>
      <c r="D45" s="263"/>
      <c r="E45" s="263" t="s">
        <v>889</v>
      </c>
      <c r="F45" s="363" t="s">
        <v>486</v>
      </c>
      <c r="G45" s="363" t="s">
        <v>486</v>
      </c>
      <c r="H45" s="363" t="s">
        <v>1081</v>
      </c>
      <c r="I45" s="363" t="s">
        <v>616</v>
      </c>
      <c r="J45" s="512">
        <v>2459164</v>
      </c>
      <c r="K45" s="363" t="s">
        <v>485</v>
      </c>
      <c r="L45" s="516"/>
      <c r="M45" s="263"/>
      <c r="N45" s="263" t="s">
        <v>998</v>
      </c>
      <c r="O45" s="263"/>
      <c r="R45" s="505"/>
      <c r="S45" s="505"/>
      <c r="T45" s="505"/>
      <c r="U45" s="505"/>
      <c r="V45" s="505"/>
      <c r="W45" s="505"/>
      <c r="X45" s="505"/>
      <c r="Y45" s="505"/>
      <c r="Z45" s="505"/>
      <c r="AA45" s="505"/>
      <c r="AB45" s="505"/>
      <c r="AC45" s="505"/>
      <c r="AD45" s="505"/>
      <c r="AE45" s="505"/>
      <c r="AF45" s="505"/>
      <c r="AG45" s="505"/>
      <c r="AH45" s="505"/>
    </row>
    <row r="46" spans="2:34" s="206" customFormat="1" ht="15.75">
      <c r="B46" s="319" t="e">
        <f>VLOOKUP(C46,[1]!Companies[#Data],3,FALSE)</f>
        <v>#REF!</v>
      </c>
      <c r="C46" s="263" t="s">
        <v>1082</v>
      </c>
      <c r="D46" s="263"/>
      <c r="E46" s="263" t="s">
        <v>890</v>
      </c>
      <c r="F46" s="363" t="s">
        <v>486</v>
      </c>
      <c r="G46" s="363" t="s">
        <v>486</v>
      </c>
      <c r="H46" s="363" t="s">
        <v>1081</v>
      </c>
      <c r="I46" s="363" t="s">
        <v>616</v>
      </c>
      <c r="J46" s="512">
        <v>3999320</v>
      </c>
      <c r="K46" s="363" t="s">
        <v>485</v>
      </c>
      <c r="L46" s="516"/>
      <c r="M46" s="263"/>
      <c r="N46" s="263" t="s">
        <v>998</v>
      </c>
      <c r="O46" s="263"/>
      <c r="R46" s="505"/>
      <c r="S46" s="505"/>
      <c r="T46" s="505"/>
      <c r="U46" s="505"/>
      <c r="V46" s="505"/>
      <c r="W46" s="505"/>
      <c r="X46" s="505"/>
      <c r="Y46" s="505"/>
      <c r="Z46" s="505"/>
      <c r="AA46" s="505"/>
      <c r="AB46" s="505"/>
      <c r="AC46" s="505"/>
      <c r="AD46" s="505"/>
      <c r="AE46" s="505"/>
      <c r="AF46" s="505"/>
      <c r="AG46" s="505"/>
      <c r="AH46" s="505"/>
    </row>
    <row r="47" spans="2:34" s="206" customFormat="1" ht="15.75">
      <c r="B47" s="319" t="e">
        <f>VLOOKUP(C47,[1]!Companies[#Data],3,FALSE)</f>
        <v>#REF!</v>
      </c>
      <c r="C47" s="263" t="s">
        <v>1082</v>
      </c>
      <c r="D47" s="263"/>
      <c r="E47" s="263" t="s">
        <v>865</v>
      </c>
      <c r="F47" s="363" t="s">
        <v>486</v>
      </c>
      <c r="G47" s="363" t="s">
        <v>486</v>
      </c>
      <c r="H47" s="363" t="s">
        <v>1081</v>
      </c>
      <c r="I47" s="363" t="s">
        <v>616</v>
      </c>
      <c r="J47" s="512">
        <v>11856024</v>
      </c>
      <c r="K47" s="363" t="s">
        <v>485</v>
      </c>
      <c r="L47" s="516"/>
      <c r="M47" s="263"/>
      <c r="N47" s="263" t="s">
        <v>998</v>
      </c>
      <c r="O47" s="320"/>
      <c r="R47" s="505"/>
      <c r="S47" s="505"/>
      <c r="T47" s="505"/>
      <c r="U47" s="505"/>
      <c r="V47" s="505"/>
      <c r="W47" s="505"/>
      <c r="X47" s="505"/>
      <c r="Y47" s="505"/>
      <c r="Z47" s="505"/>
      <c r="AA47" s="505"/>
      <c r="AB47" s="505"/>
      <c r="AC47" s="505"/>
      <c r="AD47" s="505"/>
      <c r="AE47" s="505"/>
      <c r="AF47" s="505"/>
      <c r="AG47" s="505"/>
      <c r="AH47" s="505"/>
    </row>
    <row r="48" spans="2:34" s="206" customFormat="1" ht="15.75">
      <c r="B48" s="319" t="e">
        <f>VLOOKUP(C48,[1]!Companies[#Data],3,FALSE)</f>
        <v>#REF!</v>
      </c>
      <c r="C48" s="263" t="s">
        <v>1079</v>
      </c>
      <c r="D48" s="263" t="s">
        <v>864</v>
      </c>
      <c r="E48" s="263" t="s">
        <v>625</v>
      </c>
      <c r="F48" s="363" t="s">
        <v>486</v>
      </c>
      <c r="G48" s="363" t="s">
        <v>486</v>
      </c>
      <c r="H48" s="363" t="s">
        <v>954</v>
      </c>
      <c r="I48" s="363" t="s">
        <v>616</v>
      </c>
      <c r="J48" s="508">
        <v>7656245</v>
      </c>
      <c r="K48" s="363" t="s">
        <v>485</v>
      </c>
      <c r="L48" s="516"/>
      <c r="M48" s="263"/>
      <c r="N48" s="263"/>
      <c r="O48" s="320"/>
      <c r="R48" s="470"/>
      <c r="S48" s="470"/>
      <c r="T48" s="470"/>
      <c r="U48" s="470"/>
      <c r="V48" s="470"/>
      <c r="W48" s="470"/>
      <c r="X48" s="470"/>
      <c r="Y48" s="470"/>
      <c r="Z48" s="470"/>
      <c r="AA48" s="470"/>
      <c r="AB48" s="470"/>
      <c r="AC48" s="470"/>
      <c r="AD48" s="470"/>
      <c r="AE48" s="470"/>
      <c r="AF48" s="470"/>
      <c r="AG48" s="470"/>
      <c r="AH48" s="470"/>
    </row>
    <row r="49" spans="2:34" s="206" customFormat="1" ht="15.75">
      <c r="B49" s="319" t="e">
        <f>VLOOKUP(C49,[1]!Companies[#Data],3,FALSE)</f>
        <v>#REF!</v>
      </c>
      <c r="C49" s="263" t="s">
        <v>1079</v>
      </c>
      <c r="D49" s="263" t="s">
        <v>864</v>
      </c>
      <c r="E49" s="263" t="s">
        <v>625</v>
      </c>
      <c r="F49" s="363" t="s">
        <v>486</v>
      </c>
      <c r="G49" s="363" t="s">
        <v>486</v>
      </c>
      <c r="H49" s="363" t="s">
        <v>955</v>
      </c>
      <c r="I49" s="363" t="s">
        <v>616</v>
      </c>
      <c r="J49" s="508">
        <v>8357800</v>
      </c>
      <c r="K49" s="363" t="s">
        <v>485</v>
      </c>
      <c r="L49" s="516"/>
      <c r="M49" s="263"/>
      <c r="N49" s="263"/>
      <c r="O49" s="320"/>
      <c r="R49" s="470"/>
      <c r="S49" s="470"/>
      <c r="T49" s="470"/>
      <c r="U49" s="470"/>
      <c r="V49" s="470"/>
      <c r="W49" s="470"/>
      <c r="X49" s="470"/>
      <c r="Y49" s="470"/>
      <c r="Z49" s="470"/>
      <c r="AA49" s="470"/>
      <c r="AB49" s="470"/>
      <c r="AC49" s="470"/>
      <c r="AD49" s="470"/>
      <c r="AE49" s="470"/>
      <c r="AF49" s="470"/>
      <c r="AG49" s="470"/>
      <c r="AH49" s="470"/>
    </row>
    <row r="50" spans="2:34" s="206" customFormat="1" ht="15.75">
      <c r="B50" s="319" t="e">
        <f>VLOOKUP(C50,[1]!Companies[#Data],3,FALSE)</f>
        <v>#REF!</v>
      </c>
      <c r="C50" s="263" t="s">
        <v>1079</v>
      </c>
      <c r="D50" s="263" t="s">
        <v>864</v>
      </c>
      <c r="E50" s="263" t="s">
        <v>625</v>
      </c>
      <c r="F50" s="363" t="s">
        <v>486</v>
      </c>
      <c r="G50" s="363" t="s">
        <v>486</v>
      </c>
      <c r="H50" s="363" t="s">
        <v>956</v>
      </c>
      <c r="I50" s="363" t="s">
        <v>616</v>
      </c>
      <c r="J50" s="494">
        <v>10585405</v>
      </c>
      <c r="K50" s="363" t="s">
        <v>485</v>
      </c>
      <c r="L50" s="516"/>
      <c r="M50" s="263"/>
      <c r="N50" s="263"/>
      <c r="O50" s="320"/>
      <c r="R50" s="470"/>
      <c r="S50" s="470"/>
      <c r="T50" s="470"/>
      <c r="U50" s="470"/>
      <c r="V50" s="470"/>
      <c r="W50" s="470"/>
      <c r="X50" s="470"/>
      <c r="Y50" s="470"/>
      <c r="Z50" s="470"/>
      <c r="AA50" s="470"/>
      <c r="AB50" s="470"/>
      <c r="AC50" s="470"/>
      <c r="AD50" s="470"/>
      <c r="AE50" s="470"/>
      <c r="AF50" s="470"/>
      <c r="AG50" s="470"/>
      <c r="AH50" s="470"/>
    </row>
    <row r="51" spans="2:34" s="206" customFormat="1" ht="15.75">
      <c r="B51" s="319" t="e">
        <f>VLOOKUP(C51,[1]!Companies[#Data],3,FALSE)</f>
        <v>#REF!</v>
      </c>
      <c r="C51" s="263" t="s">
        <v>1079</v>
      </c>
      <c r="D51" s="263" t="s">
        <v>864</v>
      </c>
      <c r="E51" s="263" t="s">
        <v>625</v>
      </c>
      <c r="F51" s="363" t="s">
        <v>486</v>
      </c>
      <c r="G51" s="363" t="s">
        <v>486</v>
      </c>
      <c r="H51" s="363" t="s">
        <v>957</v>
      </c>
      <c r="I51" s="363" t="s">
        <v>616</v>
      </c>
      <c r="J51" s="494">
        <v>47460555</v>
      </c>
      <c r="K51" s="363" t="s">
        <v>485</v>
      </c>
      <c r="L51" s="516"/>
      <c r="M51" s="263"/>
      <c r="N51" s="263"/>
      <c r="O51" s="320"/>
      <c r="R51" s="470"/>
      <c r="S51" s="470"/>
      <c r="T51" s="470"/>
      <c r="U51" s="470"/>
      <c r="V51" s="470"/>
      <c r="W51" s="470"/>
      <c r="X51" s="470"/>
      <c r="Y51" s="470"/>
      <c r="Z51" s="470"/>
      <c r="AA51" s="470"/>
      <c r="AB51" s="470"/>
      <c r="AC51" s="470"/>
      <c r="AD51" s="470"/>
      <c r="AE51" s="470"/>
      <c r="AF51" s="470"/>
      <c r="AG51" s="470"/>
      <c r="AH51" s="470"/>
    </row>
    <row r="52" spans="2:34" s="206" customFormat="1" ht="15.75">
      <c r="B52" s="319" t="e">
        <f>VLOOKUP(C52,[1]!Companies[#Data],3,FALSE)</f>
        <v>#REF!</v>
      </c>
      <c r="C52" s="263" t="s">
        <v>1079</v>
      </c>
      <c r="D52" s="263" t="s">
        <v>864</v>
      </c>
      <c r="E52" s="263" t="s">
        <v>625</v>
      </c>
      <c r="F52" s="363" t="s">
        <v>486</v>
      </c>
      <c r="G52" s="363" t="s">
        <v>486</v>
      </c>
      <c r="H52" s="363" t="s">
        <v>958</v>
      </c>
      <c r="I52" s="363" t="s">
        <v>616</v>
      </c>
      <c r="J52" s="494">
        <v>44460884</v>
      </c>
      <c r="K52" s="363" t="s">
        <v>485</v>
      </c>
      <c r="L52" s="516"/>
      <c r="M52" s="263"/>
      <c r="N52" s="263"/>
      <c r="O52" s="320"/>
      <c r="R52" s="470"/>
      <c r="S52" s="470"/>
      <c r="T52" s="470"/>
      <c r="U52" s="470"/>
      <c r="V52" s="470"/>
      <c r="W52" s="470"/>
      <c r="X52" s="470"/>
      <c r="Y52" s="470"/>
      <c r="Z52" s="470"/>
      <c r="AA52" s="470"/>
      <c r="AB52" s="470"/>
      <c r="AC52" s="470"/>
      <c r="AD52" s="470"/>
      <c r="AE52" s="470"/>
      <c r="AF52" s="470"/>
      <c r="AG52" s="470"/>
      <c r="AH52" s="470"/>
    </row>
    <row r="53" spans="2:34" s="206" customFormat="1" ht="15.75">
      <c r="B53" s="319" t="e">
        <f>VLOOKUP(C53,[1]!Companies[#Data],3,FALSE)</f>
        <v>#REF!</v>
      </c>
      <c r="C53" s="263" t="s">
        <v>1079</v>
      </c>
      <c r="D53" s="263" t="s">
        <v>864</v>
      </c>
      <c r="E53" s="263" t="s">
        <v>625</v>
      </c>
      <c r="F53" s="363" t="s">
        <v>486</v>
      </c>
      <c r="G53" s="363" t="s">
        <v>486</v>
      </c>
      <c r="H53" s="363" t="s">
        <v>959</v>
      </c>
      <c r="I53" s="363" t="s">
        <v>616</v>
      </c>
      <c r="J53" s="494">
        <v>4767079</v>
      </c>
      <c r="K53" s="363" t="s">
        <v>485</v>
      </c>
      <c r="L53" s="516"/>
      <c r="M53" s="263"/>
      <c r="N53" s="263"/>
      <c r="O53" s="320"/>
      <c r="R53" s="470"/>
      <c r="S53" s="470"/>
      <c r="T53" s="470"/>
      <c r="U53" s="470"/>
      <c r="V53" s="470"/>
      <c r="W53" s="470"/>
      <c r="X53" s="470"/>
      <c r="Y53" s="470"/>
      <c r="Z53" s="470"/>
      <c r="AA53" s="470"/>
      <c r="AB53" s="470"/>
      <c r="AC53" s="470"/>
      <c r="AD53" s="470"/>
      <c r="AE53" s="470"/>
      <c r="AF53" s="470"/>
      <c r="AG53" s="470"/>
      <c r="AH53" s="470"/>
    </row>
    <row r="54" spans="2:34" s="206" customFormat="1" ht="15.75">
      <c r="B54" s="319" t="e">
        <f>VLOOKUP(C54,[1]!Companies[#Data],3,FALSE)</f>
        <v>#REF!</v>
      </c>
      <c r="C54" s="263" t="s">
        <v>1079</v>
      </c>
      <c r="D54" s="263" t="s">
        <v>864</v>
      </c>
      <c r="E54" s="263" t="s">
        <v>625</v>
      </c>
      <c r="F54" s="363" t="s">
        <v>486</v>
      </c>
      <c r="G54" s="363" t="s">
        <v>486</v>
      </c>
      <c r="H54" s="363" t="s">
        <v>960</v>
      </c>
      <c r="I54" s="363" t="s">
        <v>616</v>
      </c>
      <c r="J54" s="494">
        <v>6248593</v>
      </c>
      <c r="K54" s="363" t="s">
        <v>485</v>
      </c>
      <c r="L54" s="516"/>
      <c r="M54" s="263"/>
      <c r="N54" s="263"/>
      <c r="O54" s="320"/>
      <c r="R54" s="470"/>
      <c r="S54" s="470"/>
      <c r="T54" s="470"/>
      <c r="U54" s="470"/>
      <c r="V54" s="470"/>
      <c r="W54" s="470"/>
      <c r="X54" s="470"/>
      <c r="Y54" s="470"/>
      <c r="Z54" s="470"/>
      <c r="AA54" s="470"/>
      <c r="AB54" s="470"/>
      <c r="AC54" s="470"/>
      <c r="AD54" s="470"/>
      <c r="AE54" s="470"/>
      <c r="AF54" s="470"/>
      <c r="AG54" s="470"/>
      <c r="AH54" s="470"/>
    </row>
    <row r="55" spans="2:34" s="206" customFormat="1" ht="15.75">
      <c r="B55" s="319" t="e">
        <f>VLOOKUP(C55,[1]!Companies[#Data],3,FALSE)</f>
        <v>#REF!</v>
      </c>
      <c r="C55" s="263" t="s">
        <v>962</v>
      </c>
      <c r="D55" s="263" t="s">
        <v>864</v>
      </c>
      <c r="E55" s="263" t="s">
        <v>625</v>
      </c>
      <c r="F55" s="363" t="s">
        <v>486</v>
      </c>
      <c r="G55" s="363" t="s">
        <v>486</v>
      </c>
      <c r="H55" s="363" t="s">
        <v>961</v>
      </c>
      <c r="I55" s="363" t="s">
        <v>616</v>
      </c>
      <c r="J55" s="494">
        <v>6491625</v>
      </c>
      <c r="K55" s="363" t="s">
        <v>485</v>
      </c>
      <c r="L55" s="516"/>
      <c r="M55" s="263"/>
      <c r="N55" s="263" t="s">
        <v>998</v>
      </c>
      <c r="O55" s="320"/>
      <c r="R55" s="470"/>
      <c r="S55" s="470"/>
      <c r="T55" s="470"/>
      <c r="U55" s="470"/>
      <c r="V55" s="470"/>
      <c r="W55" s="470"/>
      <c r="X55" s="470"/>
      <c r="Y55" s="470"/>
      <c r="Z55" s="470"/>
      <c r="AA55" s="470"/>
      <c r="AB55" s="470"/>
      <c r="AC55" s="470"/>
      <c r="AD55" s="470"/>
      <c r="AE55" s="470"/>
      <c r="AF55" s="470"/>
      <c r="AG55" s="470"/>
      <c r="AH55" s="470"/>
    </row>
    <row r="56" spans="2:34" s="206" customFormat="1" ht="15.75">
      <c r="B56" s="319" t="e">
        <f>VLOOKUP(C56,[1]!Companies[#Data],3,FALSE)</f>
        <v>#REF!</v>
      </c>
      <c r="C56" s="263" t="s">
        <v>962</v>
      </c>
      <c r="D56" s="263" t="s">
        <v>864</v>
      </c>
      <c r="E56" s="263" t="s">
        <v>865</v>
      </c>
      <c r="F56" s="363" t="s">
        <v>486</v>
      </c>
      <c r="G56" s="363" t="s">
        <v>486</v>
      </c>
      <c r="H56" s="363" t="s">
        <v>961</v>
      </c>
      <c r="I56" s="363" t="s">
        <v>616</v>
      </c>
      <c r="J56" s="494">
        <v>8467232</v>
      </c>
      <c r="K56" s="363" t="s">
        <v>485</v>
      </c>
      <c r="L56" s="516"/>
      <c r="M56" s="263"/>
      <c r="N56" s="263" t="s">
        <v>998</v>
      </c>
      <c r="O56" s="320"/>
      <c r="R56" s="470"/>
      <c r="S56" s="470"/>
      <c r="T56" s="470"/>
      <c r="U56" s="470"/>
      <c r="V56" s="470"/>
      <c r="W56" s="470"/>
      <c r="X56" s="470"/>
      <c r="Y56" s="470"/>
      <c r="Z56" s="470"/>
      <c r="AA56" s="470"/>
      <c r="AB56" s="470"/>
      <c r="AC56" s="470"/>
      <c r="AD56" s="470"/>
      <c r="AE56" s="470"/>
      <c r="AF56" s="470"/>
      <c r="AG56" s="470"/>
      <c r="AH56" s="470"/>
    </row>
    <row r="57" spans="2:34" s="206" customFormat="1" ht="15.75">
      <c r="B57" s="319" t="e">
        <f>VLOOKUP(C57,[1]!Companies[#Data],3,FALSE)</f>
        <v>#REF!</v>
      </c>
      <c r="C57" s="263" t="s">
        <v>962</v>
      </c>
      <c r="D57" s="263" t="s">
        <v>864</v>
      </c>
      <c r="E57" s="263" t="s">
        <v>625</v>
      </c>
      <c r="F57" s="363" t="s">
        <v>486</v>
      </c>
      <c r="G57" s="363" t="s">
        <v>486</v>
      </c>
      <c r="H57" s="363" t="s">
        <v>968</v>
      </c>
      <c r="I57" s="363" t="s">
        <v>616</v>
      </c>
      <c r="J57" s="494">
        <v>17459100</v>
      </c>
      <c r="K57" s="363" t="s">
        <v>485</v>
      </c>
      <c r="L57" s="516"/>
      <c r="M57" s="263"/>
      <c r="N57" s="263" t="s">
        <v>998</v>
      </c>
      <c r="O57" s="320"/>
      <c r="R57" s="470"/>
      <c r="S57" s="470"/>
      <c r="T57" s="470"/>
      <c r="U57" s="470"/>
      <c r="V57" s="470"/>
      <c r="W57" s="470"/>
      <c r="X57" s="470"/>
      <c r="Y57" s="470"/>
      <c r="Z57" s="470"/>
      <c r="AA57" s="470"/>
      <c r="AB57" s="470"/>
      <c r="AC57" s="470"/>
      <c r="AD57" s="470"/>
      <c r="AE57" s="470"/>
      <c r="AF57" s="470"/>
      <c r="AG57" s="470"/>
      <c r="AH57" s="470"/>
    </row>
    <row r="58" spans="2:34" s="206" customFormat="1" ht="15.75">
      <c r="B58" s="319" t="e">
        <f>VLOOKUP(C58,[1]!Companies[#Data],3,FALSE)</f>
        <v>#REF!</v>
      </c>
      <c r="C58" s="263" t="s">
        <v>962</v>
      </c>
      <c r="D58" s="263" t="s">
        <v>864</v>
      </c>
      <c r="E58" s="263" t="s">
        <v>865</v>
      </c>
      <c r="F58" s="363" t="s">
        <v>486</v>
      </c>
      <c r="G58" s="363" t="s">
        <v>486</v>
      </c>
      <c r="H58" s="363" t="s">
        <v>968</v>
      </c>
      <c r="I58" s="363" t="s">
        <v>616</v>
      </c>
      <c r="J58" s="494">
        <v>22772578</v>
      </c>
      <c r="K58" s="363" t="s">
        <v>485</v>
      </c>
      <c r="L58" s="516"/>
      <c r="M58" s="263"/>
      <c r="N58" s="263" t="s">
        <v>998</v>
      </c>
      <c r="O58" s="320"/>
      <c r="R58" s="470"/>
      <c r="S58" s="470"/>
      <c r="T58" s="470"/>
      <c r="U58" s="470"/>
      <c r="V58" s="470"/>
      <c r="W58" s="470"/>
      <c r="X58" s="470"/>
      <c r="Y58" s="470"/>
      <c r="Z58" s="470"/>
      <c r="AA58" s="470"/>
      <c r="AB58" s="470"/>
      <c r="AC58" s="470"/>
      <c r="AD58" s="470"/>
      <c r="AE58" s="470"/>
      <c r="AF58" s="470"/>
      <c r="AG58" s="470"/>
      <c r="AH58" s="470"/>
    </row>
    <row r="59" spans="2:34" s="206" customFormat="1" ht="15.75">
      <c r="B59" s="319" t="e">
        <f>VLOOKUP(C59,[1]!Companies[#Data],3,FALSE)</f>
        <v>#REF!</v>
      </c>
      <c r="C59" s="263" t="s">
        <v>962</v>
      </c>
      <c r="D59" s="263" t="s">
        <v>864</v>
      </c>
      <c r="E59" s="263" t="s">
        <v>625</v>
      </c>
      <c r="F59" s="363" t="s">
        <v>486</v>
      </c>
      <c r="G59" s="363" t="s">
        <v>486</v>
      </c>
      <c r="H59" s="363" t="s">
        <v>971</v>
      </c>
      <c r="I59" s="363" t="s">
        <v>616</v>
      </c>
      <c r="J59" s="494">
        <f>2795453*12</f>
        <v>33545436</v>
      </c>
      <c r="K59" s="363" t="s">
        <v>485</v>
      </c>
      <c r="L59" s="516"/>
      <c r="M59" s="263"/>
      <c r="N59" s="263"/>
      <c r="O59" s="320"/>
      <c r="R59" s="470"/>
      <c r="S59" s="470"/>
      <c r="T59" s="470"/>
      <c r="U59" s="470"/>
      <c r="V59" s="470"/>
      <c r="W59" s="470"/>
      <c r="X59" s="470"/>
      <c r="Y59" s="470"/>
      <c r="Z59" s="470"/>
      <c r="AA59" s="470"/>
      <c r="AB59" s="470"/>
      <c r="AC59" s="470"/>
      <c r="AD59" s="470"/>
      <c r="AE59" s="470"/>
      <c r="AF59" s="470"/>
      <c r="AG59" s="470"/>
      <c r="AH59" s="470"/>
    </row>
    <row r="60" spans="2:34" s="206" customFormat="1" ht="15.75">
      <c r="B60" s="319" t="e">
        <f>VLOOKUP(C60,[1]!Companies[#Data],3,FALSE)</f>
        <v>#REF!</v>
      </c>
      <c r="C60" s="263" t="s">
        <v>962</v>
      </c>
      <c r="D60" s="263" t="s">
        <v>864</v>
      </c>
      <c r="E60" s="263" t="s">
        <v>625</v>
      </c>
      <c r="F60" s="363" t="s">
        <v>486</v>
      </c>
      <c r="G60" s="363" t="s">
        <v>486</v>
      </c>
      <c r="H60" s="363" t="s">
        <v>972</v>
      </c>
      <c r="I60" s="363" t="s">
        <v>616</v>
      </c>
      <c r="J60" s="494">
        <f>2576298*12</f>
        <v>30915576</v>
      </c>
      <c r="K60" s="363" t="s">
        <v>485</v>
      </c>
      <c r="L60" s="516"/>
      <c r="M60" s="263"/>
      <c r="N60" s="263"/>
      <c r="O60" s="320"/>
      <c r="R60" s="470"/>
      <c r="S60" s="470"/>
      <c r="T60" s="470"/>
      <c r="U60" s="470"/>
      <c r="V60" s="470"/>
      <c r="W60" s="470"/>
      <c r="X60" s="470"/>
      <c r="Y60" s="470"/>
      <c r="Z60" s="470"/>
      <c r="AA60" s="470"/>
      <c r="AB60" s="470"/>
      <c r="AC60" s="470"/>
      <c r="AD60" s="470"/>
      <c r="AE60" s="470"/>
      <c r="AF60" s="470"/>
      <c r="AG60" s="470"/>
      <c r="AH60" s="470"/>
    </row>
    <row r="61" spans="2:34" s="206" customFormat="1" ht="15.75">
      <c r="B61" s="319" t="e">
        <f>VLOOKUP(C61,[1]!Companies[#Data],3,FALSE)</f>
        <v>#REF!</v>
      </c>
      <c r="C61" s="263" t="s">
        <v>962</v>
      </c>
      <c r="D61" s="263" t="s">
        <v>864</v>
      </c>
      <c r="E61" s="263" t="s">
        <v>625</v>
      </c>
      <c r="F61" s="363" t="s">
        <v>486</v>
      </c>
      <c r="G61" s="363" t="s">
        <v>486</v>
      </c>
      <c r="H61" s="363" t="s">
        <v>973</v>
      </c>
      <c r="I61" s="363" t="s">
        <v>616</v>
      </c>
      <c r="J61" s="494">
        <f>2563350*12</f>
        <v>30760200</v>
      </c>
      <c r="K61" s="363" t="s">
        <v>485</v>
      </c>
      <c r="L61" s="516"/>
      <c r="M61" s="263"/>
      <c r="N61" s="263"/>
      <c r="O61" s="320"/>
      <c r="R61" s="470"/>
      <c r="S61" s="470"/>
      <c r="T61" s="470"/>
      <c r="U61" s="470"/>
      <c r="V61" s="470"/>
      <c r="W61" s="470"/>
      <c r="X61" s="470"/>
      <c r="Y61" s="470"/>
      <c r="Z61" s="470"/>
      <c r="AA61" s="470"/>
      <c r="AB61" s="470"/>
      <c r="AC61" s="470"/>
      <c r="AD61" s="470"/>
      <c r="AE61" s="470"/>
      <c r="AF61" s="470"/>
      <c r="AG61" s="470"/>
      <c r="AH61" s="470"/>
    </row>
    <row r="62" spans="2:34" s="206" customFormat="1" ht="15.75">
      <c r="B62" s="319" t="e">
        <f>VLOOKUP(C62,[1]!Companies[#Data],3,FALSE)</f>
        <v>#REF!</v>
      </c>
      <c r="C62" s="263" t="s">
        <v>962</v>
      </c>
      <c r="D62" s="263" t="s">
        <v>864</v>
      </c>
      <c r="E62" s="263" t="s">
        <v>625</v>
      </c>
      <c r="F62" s="363" t="s">
        <v>486</v>
      </c>
      <c r="G62" s="363" t="s">
        <v>486</v>
      </c>
      <c r="H62" s="363" t="s">
        <v>974</v>
      </c>
      <c r="I62" s="363" t="s">
        <v>616</v>
      </c>
      <c r="J62" s="494">
        <f>2668164*12</f>
        <v>32017968</v>
      </c>
      <c r="K62" s="363" t="s">
        <v>485</v>
      </c>
      <c r="L62" s="516"/>
      <c r="M62" s="263"/>
      <c r="N62" s="263"/>
      <c r="O62" s="320"/>
      <c r="R62" s="470"/>
      <c r="S62" s="470"/>
      <c r="T62" s="470"/>
      <c r="U62" s="470"/>
      <c r="V62" s="470"/>
      <c r="W62" s="470"/>
      <c r="X62" s="470"/>
      <c r="Y62" s="470"/>
      <c r="Z62" s="470"/>
      <c r="AA62" s="470"/>
      <c r="AB62" s="470"/>
      <c r="AC62" s="470"/>
      <c r="AD62" s="470"/>
      <c r="AE62" s="470"/>
      <c r="AF62" s="470"/>
      <c r="AG62" s="470"/>
      <c r="AH62" s="470"/>
    </row>
    <row r="63" spans="2:34" s="206" customFormat="1" ht="15.75">
      <c r="B63" s="319" t="e">
        <f>VLOOKUP(C63,[1]!Companies[#Data],3,FALSE)</f>
        <v>#REF!</v>
      </c>
      <c r="C63" s="263" t="s">
        <v>962</v>
      </c>
      <c r="D63" s="263" t="s">
        <v>864</v>
      </c>
      <c r="E63" s="263" t="s">
        <v>625</v>
      </c>
      <c r="F63" s="363" t="s">
        <v>486</v>
      </c>
      <c r="G63" s="363" t="s">
        <v>486</v>
      </c>
      <c r="H63" s="363" t="s">
        <v>975</v>
      </c>
      <c r="I63" s="363" t="s">
        <v>616</v>
      </c>
      <c r="J63" s="494">
        <f>2819432*12</f>
        <v>33833184</v>
      </c>
      <c r="K63" s="363" t="s">
        <v>485</v>
      </c>
      <c r="L63" s="516"/>
      <c r="M63" s="263"/>
      <c r="N63" s="263"/>
      <c r="O63" s="320"/>
      <c r="R63" s="470"/>
      <c r="S63" s="470"/>
      <c r="T63" s="470"/>
      <c r="U63" s="470"/>
      <c r="V63" s="470"/>
      <c r="W63" s="470"/>
      <c r="X63" s="470"/>
      <c r="Y63" s="470"/>
      <c r="Z63" s="470"/>
      <c r="AA63" s="470"/>
      <c r="AB63" s="470"/>
      <c r="AC63" s="470"/>
      <c r="AD63" s="470"/>
      <c r="AE63" s="470"/>
      <c r="AF63" s="470"/>
      <c r="AG63" s="470"/>
      <c r="AH63" s="470"/>
    </row>
    <row r="64" spans="2:34" s="206" customFormat="1" ht="15.75">
      <c r="B64" s="319" t="e">
        <f>VLOOKUP(C64,[1]!Companies[#Data],3,FALSE)</f>
        <v>#REF!</v>
      </c>
      <c r="C64" s="263" t="s">
        <v>962</v>
      </c>
      <c r="D64" s="263" t="s">
        <v>864</v>
      </c>
      <c r="E64" s="263" t="s">
        <v>625</v>
      </c>
      <c r="F64" s="363" t="s">
        <v>486</v>
      </c>
      <c r="G64" s="363" t="s">
        <v>486</v>
      </c>
      <c r="H64" s="363" t="s">
        <v>976</v>
      </c>
      <c r="I64" s="363" t="s">
        <v>616</v>
      </c>
      <c r="J64" s="494">
        <f>2751966*12</f>
        <v>33023592</v>
      </c>
      <c r="K64" s="363" t="s">
        <v>485</v>
      </c>
      <c r="L64" s="516"/>
      <c r="M64" s="263"/>
      <c r="N64" s="263"/>
      <c r="O64" s="320"/>
      <c r="R64" s="470"/>
      <c r="S64" s="470"/>
      <c r="T64" s="470"/>
      <c r="U64" s="470"/>
      <c r="V64" s="470"/>
      <c r="W64" s="470"/>
      <c r="X64" s="470"/>
      <c r="Y64" s="470"/>
      <c r="Z64" s="470"/>
      <c r="AA64" s="470"/>
      <c r="AB64" s="470"/>
      <c r="AC64" s="470"/>
      <c r="AD64" s="470"/>
      <c r="AE64" s="470"/>
      <c r="AF64" s="470"/>
      <c r="AG64" s="470"/>
      <c r="AH64" s="470"/>
    </row>
    <row r="65" spans="2:35" s="206" customFormat="1" ht="15.75">
      <c r="B65" s="319" t="e">
        <f>VLOOKUP(C65,[1]!Companies[#Data],3,FALSE)</f>
        <v>#REF!</v>
      </c>
      <c r="C65" s="263" t="s">
        <v>962</v>
      </c>
      <c r="D65" s="263" t="s">
        <v>864</v>
      </c>
      <c r="E65" s="263" t="s">
        <v>625</v>
      </c>
      <c r="F65" s="363" t="s">
        <v>486</v>
      </c>
      <c r="G65" s="363" t="s">
        <v>486</v>
      </c>
      <c r="H65" s="363" t="s">
        <v>977</v>
      </c>
      <c r="I65" s="363" t="s">
        <v>616</v>
      </c>
      <c r="J65" s="494">
        <f>2512143*12</f>
        <v>30145716</v>
      </c>
      <c r="K65" s="363" t="s">
        <v>485</v>
      </c>
      <c r="L65" s="516"/>
      <c r="M65" s="263"/>
      <c r="N65" s="263"/>
      <c r="O65" s="320"/>
      <c r="R65" s="470"/>
      <c r="S65" s="470"/>
      <c r="T65" s="470"/>
      <c r="U65" s="470"/>
      <c r="V65" s="470"/>
      <c r="W65" s="470"/>
      <c r="X65" s="470"/>
      <c r="Y65" s="470"/>
      <c r="Z65" s="470"/>
      <c r="AA65" s="470"/>
      <c r="AB65" s="470"/>
      <c r="AC65" s="470"/>
      <c r="AD65" s="470"/>
      <c r="AE65" s="470"/>
      <c r="AF65" s="470"/>
      <c r="AG65" s="470"/>
      <c r="AH65" s="470"/>
    </row>
    <row r="66" spans="2:35" s="206" customFormat="1" ht="15.75">
      <c r="B66" s="319" t="e">
        <f>VLOOKUP(C66,[1]!Companies[#Data],3,FALSE)</f>
        <v>#REF!</v>
      </c>
      <c r="C66" s="263" t="s">
        <v>962</v>
      </c>
      <c r="D66" s="263" t="s">
        <v>864</v>
      </c>
      <c r="E66" s="263" t="s">
        <v>625</v>
      </c>
      <c r="F66" s="363" t="s">
        <v>486</v>
      </c>
      <c r="G66" s="363" t="s">
        <v>486</v>
      </c>
      <c r="H66" s="363" t="s">
        <v>978</v>
      </c>
      <c r="I66" s="363" t="s">
        <v>616</v>
      </c>
      <c r="J66" s="494">
        <f>4158072*12</f>
        <v>49896864</v>
      </c>
      <c r="K66" s="363" t="s">
        <v>485</v>
      </c>
      <c r="L66" s="516"/>
      <c r="M66" s="263"/>
      <c r="N66" s="263"/>
      <c r="O66" s="320"/>
      <c r="R66" s="470"/>
      <c r="S66" s="470"/>
      <c r="T66" s="470"/>
      <c r="U66" s="470"/>
      <c r="V66" s="470"/>
      <c r="W66" s="470"/>
      <c r="X66" s="470"/>
      <c r="Y66" s="470"/>
      <c r="Z66" s="470"/>
      <c r="AA66" s="470"/>
      <c r="AB66" s="470"/>
      <c r="AC66" s="470"/>
      <c r="AD66" s="470"/>
      <c r="AE66" s="470"/>
      <c r="AF66" s="470"/>
      <c r="AG66" s="470"/>
      <c r="AH66" s="470"/>
    </row>
    <row r="67" spans="2:35" s="206" customFormat="1" ht="15.75">
      <c r="B67" s="319" t="e">
        <f>VLOOKUP(C67,[1]!Companies[#Data],3,FALSE)</f>
        <v>#REF!</v>
      </c>
      <c r="C67" s="263" t="s">
        <v>964</v>
      </c>
      <c r="D67" s="263" t="s">
        <v>864</v>
      </c>
      <c r="E67" s="263" t="s">
        <v>625</v>
      </c>
      <c r="F67" s="363" t="s">
        <v>486</v>
      </c>
      <c r="G67" s="363" t="s">
        <v>486</v>
      </c>
      <c r="H67" s="363" t="s">
        <v>963</v>
      </c>
      <c r="I67" s="363" t="s">
        <v>616</v>
      </c>
      <c r="J67" s="494">
        <v>5482044</v>
      </c>
      <c r="K67" s="363" t="s">
        <v>485</v>
      </c>
      <c r="L67" s="516"/>
      <c r="M67" s="263"/>
      <c r="N67" s="263" t="s">
        <v>998</v>
      </c>
      <c r="O67" s="320"/>
      <c r="R67" s="470"/>
      <c r="S67" s="470"/>
      <c r="T67" s="470"/>
      <c r="U67" s="470"/>
      <c r="V67" s="470"/>
      <c r="W67" s="470"/>
      <c r="X67" s="470"/>
      <c r="Y67" s="470"/>
      <c r="Z67" s="470"/>
      <c r="AA67" s="470"/>
      <c r="AB67" s="470"/>
      <c r="AC67" s="470"/>
      <c r="AD67" s="470"/>
      <c r="AE67" s="470"/>
      <c r="AF67" s="470"/>
      <c r="AG67" s="470"/>
      <c r="AH67" s="470"/>
    </row>
    <row r="68" spans="2:35" s="206" customFormat="1" ht="15.75">
      <c r="B68" s="319" t="e">
        <f>VLOOKUP(C68,[1]!Companies[#Data],3,FALSE)</f>
        <v>#REF!</v>
      </c>
      <c r="C68" s="263" t="s">
        <v>964</v>
      </c>
      <c r="D68" s="263" t="s">
        <v>864</v>
      </c>
      <c r="E68" s="263" t="s">
        <v>865</v>
      </c>
      <c r="F68" s="363" t="s">
        <v>486</v>
      </c>
      <c r="G68" s="363" t="s">
        <v>486</v>
      </c>
      <c r="H68" s="363" t="s">
        <v>963</v>
      </c>
      <c r="I68" s="363" t="s">
        <v>616</v>
      </c>
      <c r="J68" s="494">
        <v>7150423</v>
      </c>
      <c r="K68" s="363" t="s">
        <v>485</v>
      </c>
      <c r="L68" s="516"/>
      <c r="M68" s="263"/>
      <c r="N68" s="263" t="s">
        <v>998</v>
      </c>
      <c r="O68" s="320"/>
      <c r="R68" s="470"/>
      <c r="S68" s="470"/>
      <c r="T68" s="470"/>
      <c r="U68" s="470"/>
      <c r="V68" s="470"/>
      <c r="W68" s="470"/>
      <c r="X68" s="470"/>
      <c r="Y68" s="470"/>
      <c r="Z68" s="470"/>
      <c r="AA68" s="470"/>
      <c r="AB68" s="470"/>
      <c r="AC68" s="470"/>
      <c r="AD68" s="470"/>
      <c r="AE68" s="470"/>
      <c r="AF68" s="470"/>
      <c r="AG68" s="470"/>
      <c r="AH68" s="470"/>
    </row>
    <row r="69" spans="2:35" s="206" customFormat="1" ht="15.75">
      <c r="B69" s="319" t="e">
        <f>VLOOKUP(C69,[1]!Companies[#Data],3,FALSE)</f>
        <v>#REF!</v>
      </c>
      <c r="C69" s="263" t="s">
        <v>964</v>
      </c>
      <c r="D69" s="263" t="s">
        <v>864</v>
      </c>
      <c r="E69" s="263" t="s">
        <v>625</v>
      </c>
      <c r="F69" s="363" t="s">
        <v>486</v>
      </c>
      <c r="G69" s="363" t="s">
        <v>486</v>
      </c>
      <c r="H69" s="363" t="s">
        <v>965</v>
      </c>
      <c r="I69" s="363" t="s">
        <v>616</v>
      </c>
      <c r="J69" s="494">
        <v>5107421</v>
      </c>
      <c r="K69" s="363" t="s">
        <v>485</v>
      </c>
      <c r="L69" s="516"/>
      <c r="M69" s="263"/>
      <c r="N69" s="263" t="s">
        <v>998</v>
      </c>
      <c r="O69" s="320"/>
      <c r="R69" s="470"/>
      <c r="S69" s="470"/>
      <c r="T69" s="470"/>
      <c r="U69" s="470"/>
      <c r="V69" s="470"/>
      <c r="W69" s="470"/>
      <c r="X69" s="470"/>
      <c r="Y69" s="470"/>
      <c r="Z69" s="470"/>
      <c r="AA69" s="470"/>
      <c r="AB69" s="470"/>
      <c r="AC69" s="470"/>
      <c r="AD69" s="470"/>
      <c r="AE69" s="470"/>
      <c r="AF69" s="470"/>
      <c r="AG69" s="470"/>
      <c r="AH69" s="470"/>
    </row>
    <row r="70" spans="2:35" s="206" customFormat="1" ht="15.75">
      <c r="B70" s="319" t="e">
        <f>VLOOKUP(C70,[1]!Companies[#Data],3,FALSE)</f>
        <v>#REF!</v>
      </c>
      <c r="C70" s="263" t="s">
        <v>964</v>
      </c>
      <c r="D70" s="263" t="s">
        <v>864</v>
      </c>
      <c r="E70" s="263" t="s">
        <v>865</v>
      </c>
      <c r="F70" s="363" t="s">
        <v>486</v>
      </c>
      <c r="G70" s="363" t="s">
        <v>486</v>
      </c>
      <c r="H70" s="363" t="s">
        <v>965</v>
      </c>
      <c r="I70" s="363" t="s">
        <v>616</v>
      </c>
      <c r="J70" s="494">
        <v>6661737</v>
      </c>
      <c r="K70" s="363" t="s">
        <v>485</v>
      </c>
      <c r="L70" s="516"/>
      <c r="M70" s="263"/>
      <c r="N70" s="263" t="s">
        <v>998</v>
      </c>
      <c r="O70" s="320"/>
      <c r="R70" s="470"/>
      <c r="S70" s="470"/>
      <c r="T70" s="470"/>
      <c r="U70" s="470"/>
      <c r="V70" s="470"/>
      <c r="W70" s="470"/>
      <c r="X70" s="470"/>
      <c r="Y70" s="470"/>
      <c r="Z70" s="470"/>
      <c r="AA70" s="470"/>
      <c r="AB70" s="470"/>
      <c r="AC70" s="470"/>
      <c r="AD70" s="470"/>
      <c r="AE70" s="470"/>
      <c r="AF70" s="470"/>
      <c r="AG70" s="470"/>
      <c r="AH70" s="470"/>
    </row>
    <row r="71" spans="2:35" s="206" customFormat="1" ht="15.75">
      <c r="B71" s="319" t="e">
        <f>VLOOKUP(C71,[1]!Companies[#Data],3,FALSE)</f>
        <v>#REF!</v>
      </c>
      <c r="C71" s="263" t="s">
        <v>967</v>
      </c>
      <c r="D71" s="263" t="s">
        <v>864</v>
      </c>
      <c r="E71" s="263" t="s">
        <v>625</v>
      </c>
      <c r="F71" s="363" t="s">
        <v>486</v>
      </c>
      <c r="G71" s="363" t="s">
        <v>486</v>
      </c>
      <c r="H71" s="363" t="s">
        <v>966</v>
      </c>
      <c r="I71" s="363" t="s">
        <v>616</v>
      </c>
      <c r="J71" s="494">
        <v>12881194</v>
      </c>
      <c r="K71" s="363" t="s">
        <v>485</v>
      </c>
      <c r="L71" s="516"/>
      <c r="M71" s="263"/>
      <c r="N71" s="263" t="s">
        <v>998</v>
      </c>
      <c r="O71" s="320"/>
      <c r="R71" s="470"/>
      <c r="S71" s="470"/>
      <c r="T71" s="470"/>
      <c r="U71" s="470"/>
      <c r="V71" s="470"/>
      <c r="W71" s="470"/>
      <c r="X71" s="470"/>
      <c r="Y71" s="470"/>
      <c r="Z71" s="470"/>
      <c r="AA71" s="470"/>
      <c r="AB71" s="470"/>
      <c r="AC71" s="470"/>
      <c r="AD71" s="470"/>
      <c r="AE71" s="470"/>
      <c r="AF71" s="470"/>
      <c r="AG71" s="470"/>
      <c r="AH71" s="470"/>
    </row>
    <row r="72" spans="2:35" s="206" customFormat="1" ht="15.75">
      <c r="B72" s="319" t="e">
        <f>VLOOKUP(C72,[1]!Companies[#Data],3,FALSE)</f>
        <v>#REF!</v>
      </c>
      <c r="C72" s="263" t="s">
        <v>967</v>
      </c>
      <c r="D72" s="263" t="s">
        <v>864</v>
      </c>
      <c r="E72" s="263" t="s">
        <v>865</v>
      </c>
      <c r="F72" s="363" t="s">
        <v>486</v>
      </c>
      <c r="G72" s="363" t="s">
        <v>486</v>
      </c>
      <c r="H72" s="363" t="s">
        <v>966</v>
      </c>
      <c r="I72" s="363" t="s">
        <v>616</v>
      </c>
      <c r="J72" s="494">
        <v>16801454</v>
      </c>
      <c r="K72" s="363" t="s">
        <v>485</v>
      </c>
      <c r="L72" s="516"/>
      <c r="M72" s="263"/>
      <c r="N72" s="263" t="s">
        <v>998</v>
      </c>
      <c r="O72" s="320"/>
      <c r="R72" s="470"/>
      <c r="S72" s="470"/>
      <c r="T72" s="470"/>
      <c r="U72" s="470"/>
      <c r="V72" s="470"/>
      <c r="W72" s="470"/>
      <c r="X72" s="470"/>
      <c r="Y72" s="470"/>
      <c r="Z72" s="470"/>
      <c r="AA72" s="470"/>
      <c r="AB72" s="470"/>
      <c r="AC72" s="470"/>
      <c r="AD72" s="470"/>
      <c r="AE72" s="470"/>
      <c r="AF72" s="470"/>
      <c r="AG72" s="470"/>
      <c r="AH72" s="470"/>
    </row>
    <row r="73" spans="2:35" s="206" customFormat="1" ht="15.75">
      <c r="B73" s="319" t="e">
        <f>VLOOKUP(C73,[1]!Companies[#Data],3,FALSE)</f>
        <v>#REF!</v>
      </c>
      <c r="C73" s="263" t="s">
        <v>967</v>
      </c>
      <c r="D73" s="263" t="s">
        <v>864</v>
      </c>
      <c r="E73" s="263" t="s">
        <v>625</v>
      </c>
      <c r="F73" s="363" t="s">
        <v>486</v>
      </c>
      <c r="G73" s="363" t="s">
        <v>486</v>
      </c>
      <c r="H73" s="363" t="s">
        <v>969</v>
      </c>
      <c r="I73" s="363" t="s">
        <v>616</v>
      </c>
      <c r="J73" s="494">
        <v>9147648</v>
      </c>
      <c r="K73" s="363" t="s">
        <v>485</v>
      </c>
      <c r="L73" s="516"/>
      <c r="M73" s="263"/>
      <c r="N73" s="263" t="s">
        <v>998</v>
      </c>
      <c r="O73" s="320"/>
      <c r="R73" s="470"/>
      <c r="S73" s="470"/>
      <c r="T73" s="470"/>
      <c r="U73" s="470"/>
      <c r="V73" s="470"/>
      <c r="W73" s="470"/>
      <c r="X73" s="470"/>
      <c r="Y73" s="470"/>
      <c r="Z73" s="470"/>
      <c r="AA73" s="470"/>
      <c r="AB73" s="470"/>
      <c r="AC73" s="470"/>
      <c r="AD73" s="470"/>
      <c r="AE73" s="470"/>
      <c r="AF73" s="470"/>
      <c r="AG73" s="470"/>
      <c r="AH73" s="470"/>
    </row>
    <row r="74" spans="2:35" s="206" customFormat="1" ht="15.75">
      <c r="B74" s="319" t="e">
        <f>VLOOKUP(C74,[1]!Companies[#Data],3,FALSE)</f>
        <v>#REF!</v>
      </c>
      <c r="C74" s="263" t="s">
        <v>967</v>
      </c>
      <c r="D74" s="263" t="s">
        <v>864</v>
      </c>
      <c r="E74" s="263" t="s">
        <v>865</v>
      </c>
      <c r="F74" s="363" t="s">
        <v>486</v>
      </c>
      <c r="G74" s="363" t="s">
        <v>486</v>
      </c>
      <c r="H74" s="363" t="s">
        <v>969</v>
      </c>
      <c r="I74" s="363" t="s">
        <v>616</v>
      </c>
      <c r="J74" s="494">
        <v>11931599</v>
      </c>
      <c r="K74" s="363" t="s">
        <v>485</v>
      </c>
      <c r="L74" s="516"/>
      <c r="M74" s="263"/>
      <c r="N74" s="263" t="s">
        <v>998</v>
      </c>
      <c r="O74" s="320"/>
      <c r="R74" s="470"/>
      <c r="S74" s="470"/>
      <c r="T74" s="470"/>
      <c r="U74" s="470"/>
      <c r="V74" s="470"/>
      <c r="W74" s="470"/>
      <c r="X74" s="470"/>
      <c r="Y74" s="470"/>
      <c r="Z74" s="470"/>
      <c r="AA74" s="470"/>
      <c r="AB74" s="470"/>
      <c r="AC74" s="470"/>
      <c r="AD74" s="470"/>
      <c r="AE74" s="470"/>
      <c r="AF74" s="470"/>
      <c r="AG74" s="470"/>
      <c r="AH74" s="470"/>
    </row>
    <row r="75" spans="2:35" s="101" customFormat="1" ht="15.75">
      <c r="B75" s="263" t="e">
        <f>VLOOKUP(C75,[1]!Companies[#Data],3,FALSE)</f>
        <v>#REF!</v>
      </c>
      <c r="C75" s="263" t="s">
        <v>863</v>
      </c>
      <c r="D75" s="263" t="s">
        <v>864</v>
      </c>
      <c r="E75" s="263" t="s">
        <v>625</v>
      </c>
      <c r="F75" s="363" t="s">
        <v>486</v>
      </c>
      <c r="G75" s="363" t="s">
        <v>486</v>
      </c>
      <c r="H75" s="363" t="s">
        <v>861</v>
      </c>
      <c r="I75" s="479" t="s">
        <v>616</v>
      </c>
      <c r="J75" s="480">
        <v>38594282.880000003</v>
      </c>
      <c r="K75" s="363" t="s">
        <v>485</v>
      </c>
      <c r="L75" s="516"/>
      <c r="M75" s="263"/>
      <c r="N75" s="263"/>
      <c r="O75" s="263"/>
      <c r="P75" s="263"/>
      <c r="Q75" s="263"/>
      <c r="R75" s="263"/>
      <c r="S75" s="268"/>
      <c r="T75" s="268"/>
      <c r="U75" s="268"/>
      <c r="V75" s="268"/>
      <c r="W75" s="268"/>
      <c r="X75" s="268"/>
      <c r="Y75" s="268"/>
      <c r="Z75" s="268"/>
      <c r="AA75" s="268"/>
      <c r="AB75" s="268"/>
      <c r="AC75" s="268"/>
      <c r="AD75" s="268"/>
      <c r="AE75" s="268"/>
      <c r="AF75" s="268"/>
      <c r="AG75" s="268"/>
      <c r="AH75" s="268"/>
      <c r="AI75" s="268"/>
    </row>
    <row r="76" spans="2:35" s="101" customFormat="1" ht="15.75">
      <c r="B76" s="263" t="e">
        <f>VLOOKUP(C76,[1]!Companies[#Data],3,FALSE)</f>
        <v>#REF!</v>
      </c>
      <c r="C76" s="263" t="s">
        <v>863</v>
      </c>
      <c r="D76" s="263" t="s">
        <v>864</v>
      </c>
      <c r="E76" s="263" t="s">
        <v>625</v>
      </c>
      <c r="F76" s="363" t="s">
        <v>486</v>
      </c>
      <c r="G76" s="363" t="s">
        <v>486</v>
      </c>
      <c r="H76" s="363" t="s">
        <v>862</v>
      </c>
      <c r="I76" s="479" t="s">
        <v>616</v>
      </c>
      <c r="J76" s="480">
        <v>11898090.810000001</v>
      </c>
      <c r="K76" s="363" t="s">
        <v>485</v>
      </c>
      <c r="L76" s="516"/>
      <c r="M76" s="263"/>
      <c r="N76" s="263"/>
      <c r="O76" s="263"/>
      <c r="P76" s="263"/>
      <c r="Q76" s="263"/>
      <c r="R76" s="263"/>
      <c r="S76" s="268"/>
      <c r="T76" s="268"/>
      <c r="U76" s="268"/>
      <c r="V76" s="268"/>
      <c r="W76" s="268"/>
      <c r="X76" s="268"/>
      <c r="Y76" s="268"/>
      <c r="Z76" s="268"/>
      <c r="AA76" s="268"/>
      <c r="AB76" s="268"/>
      <c r="AC76" s="268"/>
      <c r="AD76" s="268"/>
      <c r="AE76" s="268"/>
      <c r="AF76" s="268"/>
      <c r="AG76" s="268"/>
      <c r="AH76" s="268"/>
      <c r="AI76" s="268"/>
    </row>
    <row r="77" spans="2:35" s="101" customFormat="1" ht="15.75">
      <c r="B77" s="263" t="e">
        <f>VLOOKUP(C77,[1]!Companies[#Data],3,FALSE)</f>
        <v>#REF!</v>
      </c>
      <c r="C77" s="263" t="s">
        <v>863</v>
      </c>
      <c r="D77" s="263" t="s">
        <v>630</v>
      </c>
      <c r="E77" s="263" t="s">
        <v>865</v>
      </c>
      <c r="F77" s="363" t="s">
        <v>485</v>
      </c>
      <c r="G77" s="363" t="s">
        <v>485</v>
      </c>
      <c r="H77" s="363" t="s">
        <v>888</v>
      </c>
      <c r="I77" s="479" t="s">
        <v>616</v>
      </c>
      <c r="J77" s="480">
        <v>65859210</v>
      </c>
      <c r="K77" s="363" t="s">
        <v>485</v>
      </c>
      <c r="L77" s="516"/>
      <c r="M77" s="263"/>
      <c r="N77" s="263"/>
      <c r="O77" s="263"/>
      <c r="P77" s="263"/>
      <c r="Q77" s="263"/>
      <c r="R77" s="263"/>
      <c r="S77" s="268"/>
      <c r="T77" s="268"/>
      <c r="U77" s="268"/>
      <c r="V77" s="268"/>
      <c r="W77" s="268"/>
      <c r="X77" s="268"/>
      <c r="Y77" s="268"/>
      <c r="Z77" s="268"/>
      <c r="AA77" s="268"/>
      <c r="AB77" s="268"/>
      <c r="AC77" s="268"/>
      <c r="AD77" s="268"/>
      <c r="AE77" s="268"/>
      <c r="AF77" s="268"/>
      <c r="AG77" s="268"/>
      <c r="AH77" s="268"/>
      <c r="AI77" s="268"/>
    </row>
    <row r="78" spans="2:35" s="101" customFormat="1" ht="15.75">
      <c r="B78" s="263" t="e">
        <f>VLOOKUP(C78,[1]!Companies[#Data],3,FALSE)</f>
        <v>#REF!</v>
      </c>
      <c r="C78" s="263" t="s">
        <v>867</v>
      </c>
      <c r="D78" s="263" t="s">
        <v>864</v>
      </c>
      <c r="E78" s="263" t="s">
        <v>625</v>
      </c>
      <c r="F78" s="363" t="s">
        <v>486</v>
      </c>
      <c r="G78" s="363" t="s">
        <v>486</v>
      </c>
      <c r="H78" s="363" t="s">
        <v>868</v>
      </c>
      <c r="I78" s="479" t="s">
        <v>616</v>
      </c>
      <c r="J78" s="480">
        <v>48428610</v>
      </c>
      <c r="K78" s="363" t="s">
        <v>485</v>
      </c>
      <c r="L78" s="516"/>
      <c r="M78" s="263"/>
      <c r="N78" s="263"/>
      <c r="O78" s="263"/>
      <c r="P78" s="263"/>
      <c r="Q78" s="263"/>
      <c r="R78" s="263"/>
      <c r="S78" s="268"/>
      <c r="T78" s="268"/>
      <c r="U78" s="268"/>
      <c r="V78" s="268"/>
      <c r="W78" s="268"/>
      <c r="X78" s="268"/>
      <c r="Y78" s="268"/>
      <c r="Z78" s="268"/>
      <c r="AA78" s="268"/>
      <c r="AB78" s="268"/>
      <c r="AC78" s="268"/>
      <c r="AD78" s="268"/>
      <c r="AE78" s="268"/>
      <c r="AF78" s="268"/>
      <c r="AG78" s="268"/>
      <c r="AH78" s="268"/>
      <c r="AI78" s="268"/>
    </row>
    <row r="79" spans="2:35" s="101" customFormat="1" ht="15.75">
      <c r="B79" s="263" t="e">
        <f>VLOOKUP(C79,[1]!Companies[#Data],3,FALSE)</f>
        <v>#REF!</v>
      </c>
      <c r="C79" s="263" t="s">
        <v>867</v>
      </c>
      <c r="D79" s="263" t="s">
        <v>864</v>
      </c>
      <c r="E79" s="263" t="s">
        <v>625</v>
      </c>
      <c r="F79" s="363" t="s">
        <v>486</v>
      </c>
      <c r="G79" s="363" t="s">
        <v>486</v>
      </c>
      <c r="H79" s="363" t="s">
        <v>869</v>
      </c>
      <c r="I79" s="479" t="s">
        <v>616</v>
      </c>
      <c r="J79" s="480">
        <v>15807240</v>
      </c>
      <c r="K79" s="363" t="s">
        <v>485</v>
      </c>
      <c r="L79" s="516"/>
      <c r="M79" s="263"/>
      <c r="N79" s="263"/>
      <c r="O79" s="263"/>
      <c r="P79" s="263"/>
      <c r="Q79" s="263"/>
      <c r="R79" s="263"/>
      <c r="S79" s="268"/>
      <c r="T79" s="268"/>
      <c r="U79" s="268"/>
      <c r="V79" s="268"/>
      <c r="W79" s="268"/>
      <c r="X79" s="268"/>
      <c r="Y79" s="268"/>
      <c r="Z79" s="268"/>
      <c r="AA79" s="268"/>
      <c r="AB79" s="268"/>
      <c r="AC79" s="268"/>
      <c r="AD79" s="268"/>
      <c r="AE79" s="268"/>
      <c r="AF79" s="268"/>
      <c r="AG79" s="268"/>
      <c r="AH79" s="268"/>
      <c r="AI79" s="268"/>
    </row>
    <row r="80" spans="2:35" s="101" customFormat="1" ht="15.75">
      <c r="B80" s="319" t="e">
        <f>VLOOKUP(C80,[1]!Companies[#Data],3,FALSE)</f>
        <v>#REF!</v>
      </c>
      <c r="C80" s="263" t="s">
        <v>867</v>
      </c>
      <c r="D80" s="263" t="s">
        <v>864</v>
      </c>
      <c r="E80" s="263" t="s">
        <v>625</v>
      </c>
      <c r="F80" s="363" t="s">
        <v>486</v>
      </c>
      <c r="G80" s="363" t="s">
        <v>486</v>
      </c>
      <c r="H80" s="363" t="s">
        <v>870</v>
      </c>
      <c r="I80" s="479" t="s">
        <v>616</v>
      </c>
      <c r="J80" s="480">
        <v>9450709</v>
      </c>
      <c r="K80" s="363" t="s">
        <v>485</v>
      </c>
      <c r="L80" s="516"/>
      <c r="M80" s="263"/>
      <c r="N80" s="263"/>
      <c r="O80" s="320"/>
      <c r="P80" s="263"/>
      <c r="Q80" s="263"/>
      <c r="R80" s="263"/>
      <c r="S80" s="268"/>
      <c r="T80" s="268"/>
      <c r="U80" s="268"/>
      <c r="V80" s="268"/>
      <c r="W80" s="268"/>
      <c r="X80" s="268"/>
      <c r="Y80" s="268"/>
      <c r="Z80" s="268"/>
      <c r="AA80" s="268"/>
      <c r="AB80" s="268"/>
      <c r="AC80" s="268"/>
      <c r="AD80" s="268"/>
      <c r="AE80" s="268"/>
      <c r="AF80" s="268"/>
      <c r="AG80" s="268"/>
      <c r="AH80" s="268"/>
      <c r="AI80" s="268"/>
    </row>
    <row r="81" spans="2:35" s="101" customFormat="1" ht="15.75">
      <c r="B81" s="263" t="e">
        <f>VLOOKUP(C81,[1]!Companies[#Data],3,FALSE)</f>
        <v>#REF!</v>
      </c>
      <c r="C81" s="263" t="s">
        <v>867</v>
      </c>
      <c r="D81" s="263" t="s">
        <v>630</v>
      </c>
      <c r="E81" s="263" t="s">
        <v>865</v>
      </c>
      <c r="F81" s="363" t="s">
        <v>485</v>
      </c>
      <c r="G81" s="363" t="s">
        <v>485</v>
      </c>
      <c r="H81" s="363" t="s">
        <v>888</v>
      </c>
      <c r="I81" s="479" t="s">
        <v>616</v>
      </c>
      <c r="J81" s="480">
        <v>96112278</v>
      </c>
      <c r="K81" s="363" t="s">
        <v>485</v>
      </c>
      <c r="L81" s="516"/>
      <c r="M81" s="263"/>
      <c r="N81" s="263"/>
      <c r="O81" s="263"/>
      <c r="P81" s="263"/>
      <c r="Q81" s="263"/>
      <c r="R81" s="263"/>
      <c r="S81" s="268"/>
      <c r="T81" s="268"/>
      <c r="U81" s="268"/>
      <c r="V81" s="268"/>
      <c r="W81" s="268"/>
      <c r="X81" s="268"/>
      <c r="Y81" s="268"/>
      <c r="Z81" s="268"/>
      <c r="AA81" s="268"/>
      <c r="AB81" s="268"/>
      <c r="AC81" s="268"/>
      <c r="AD81" s="268"/>
      <c r="AE81" s="268"/>
      <c r="AF81" s="268"/>
      <c r="AG81" s="268"/>
      <c r="AH81" s="268"/>
      <c r="AI81" s="268"/>
    </row>
    <row r="82" spans="2:35" s="101" customFormat="1" ht="15.75">
      <c r="B82" s="263" t="e">
        <f>VLOOKUP(C82,[1]!Companies[#Data],3,FALSE)</f>
        <v>#REF!</v>
      </c>
      <c r="C82" s="228" t="s">
        <v>879</v>
      </c>
      <c r="D82" s="263" t="s">
        <v>630</v>
      </c>
      <c r="E82" s="263" t="s">
        <v>865</v>
      </c>
      <c r="F82" s="363" t="s">
        <v>485</v>
      </c>
      <c r="G82" s="363" t="s">
        <v>485</v>
      </c>
      <c r="H82" s="363" t="s">
        <v>888</v>
      </c>
      <c r="I82" s="363" t="s">
        <v>616</v>
      </c>
      <c r="J82" s="480">
        <v>27273743</v>
      </c>
      <c r="K82" s="363" t="s">
        <v>485</v>
      </c>
      <c r="L82" s="516"/>
      <c r="M82" s="263"/>
      <c r="N82" s="263"/>
      <c r="O82" s="263"/>
      <c r="P82" s="263"/>
      <c r="Q82" s="263"/>
      <c r="R82" s="263"/>
      <c r="S82" s="268"/>
      <c r="T82" s="268"/>
      <c r="U82" s="268"/>
      <c r="V82" s="268"/>
      <c r="W82" s="268"/>
      <c r="X82" s="268"/>
      <c r="Y82" s="268"/>
      <c r="Z82" s="268"/>
      <c r="AA82" s="268"/>
      <c r="AB82" s="268"/>
      <c r="AC82" s="268"/>
      <c r="AD82" s="268"/>
      <c r="AE82" s="268"/>
      <c r="AF82" s="268"/>
      <c r="AG82" s="268"/>
      <c r="AH82" s="268"/>
      <c r="AI82" s="268"/>
    </row>
    <row r="83" spans="2:35" s="101" customFormat="1" ht="15.75">
      <c r="B83" s="319" t="e">
        <f>VLOOKUP(C83,[1]!Companies[#Data],3,FALSE)</f>
        <v>#REF!</v>
      </c>
      <c r="C83" s="228" t="s">
        <v>879</v>
      </c>
      <c r="D83" s="263" t="s">
        <v>864</v>
      </c>
      <c r="E83" s="263" t="s">
        <v>625</v>
      </c>
      <c r="F83" s="363" t="s">
        <v>486</v>
      </c>
      <c r="G83" s="363" t="s">
        <v>486</v>
      </c>
      <c r="H83" s="363" t="s">
        <v>880</v>
      </c>
      <c r="I83" s="363" t="s">
        <v>616</v>
      </c>
      <c r="J83" s="480">
        <v>20909998</v>
      </c>
      <c r="K83" s="363" t="s">
        <v>485</v>
      </c>
      <c r="L83" s="516"/>
      <c r="M83" s="263"/>
      <c r="N83" s="263"/>
      <c r="O83" s="320"/>
      <c r="P83" s="263"/>
      <c r="Q83" s="263"/>
      <c r="R83" s="263"/>
      <c r="S83" s="268"/>
      <c r="T83" s="268"/>
      <c r="U83" s="268"/>
      <c r="V83" s="268"/>
      <c r="W83" s="268"/>
      <c r="X83" s="268"/>
      <c r="Y83" s="268"/>
      <c r="Z83" s="268"/>
      <c r="AA83" s="268"/>
      <c r="AB83" s="268"/>
      <c r="AC83" s="268"/>
      <c r="AD83" s="268"/>
      <c r="AE83" s="268"/>
      <c r="AF83" s="268"/>
      <c r="AG83" s="268"/>
      <c r="AH83" s="268"/>
      <c r="AI83" s="268"/>
    </row>
    <row r="84" spans="2:35" s="101" customFormat="1" ht="15.75">
      <c r="B84" s="319" t="e">
        <f>VLOOKUP(C84,[1]!Companies[#Data],3,FALSE)</f>
        <v>#REF!</v>
      </c>
      <c r="C84" s="228" t="s">
        <v>881</v>
      </c>
      <c r="D84" s="263" t="s">
        <v>864</v>
      </c>
      <c r="E84" s="263" t="s">
        <v>625</v>
      </c>
      <c r="F84" s="363" t="s">
        <v>486</v>
      </c>
      <c r="G84" s="363" t="s">
        <v>486</v>
      </c>
      <c r="H84" s="363" t="s">
        <v>891</v>
      </c>
      <c r="I84" s="363" t="s">
        <v>616</v>
      </c>
      <c r="J84" s="480">
        <v>559456</v>
      </c>
      <c r="K84" s="363" t="s">
        <v>485</v>
      </c>
      <c r="L84" s="516"/>
      <c r="M84" s="263"/>
      <c r="N84" s="263"/>
      <c r="O84" s="320"/>
      <c r="P84" s="263"/>
      <c r="Q84" s="263"/>
      <c r="R84" s="263"/>
      <c r="S84" s="268"/>
      <c r="T84" s="268"/>
      <c r="U84" s="268"/>
      <c r="V84" s="268"/>
      <c r="W84" s="268"/>
      <c r="X84" s="268"/>
      <c r="Y84" s="268"/>
      <c r="Z84" s="268"/>
      <c r="AA84" s="268"/>
      <c r="AB84" s="268"/>
      <c r="AC84" s="268"/>
      <c r="AD84" s="268"/>
      <c r="AE84" s="268"/>
      <c r="AF84" s="268"/>
      <c r="AG84" s="268"/>
      <c r="AH84" s="268"/>
      <c r="AI84" s="268"/>
    </row>
    <row r="85" spans="2:35" s="101" customFormat="1" ht="15.75">
      <c r="B85" s="319" t="e">
        <f>VLOOKUP(C85,[1]!Companies[#Data],3,FALSE)</f>
        <v>#REF!</v>
      </c>
      <c r="C85" s="228" t="s">
        <v>881</v>
      </c>
      <c r="D85" s="263" t="s">
        <v>864</v>
      </c>
      <c r="E85" s="263" t="s">
        <v>889</v>
      </c>
      <c r="F85" s="363" t="s">
        <v>486</v>
      </c>
      <c r="G85" s="363" t="s">
        <v>486</v>
      </c>
      <c r="H85" s="363" t="s">
        <v>891</v>
      </c>
      <c r="I85" s="363" t="s">
        <v>616</v>
      </c>
      <c r="J85" s="480">
        <v>243589445</v>
      </c>
      <c r="K85" s="363" t="s">
        <v>485</v>
      </c>
      <c r="L85" s="516"/>
      <c r="M85" s="263"/>
      <c r="N85" s="263"/>
      <c r="O85" s="320"/>
      <c r="P85" s="263"/>
      <c r="Q85" s="263"/>
      <c r="R85" s="263"/>
      <c r="S85" s="268"/>
      <c r="T85" s="268"/>
      <c r="U85" s="268"/>
      <c r="V85" s="268"/>
      <c r="W85" s="268"/>
      <c r="X85" s="268"/>
      <c r="Y85" s="268"/>
      <c r="Z85" s="268"/>
      <c r="AA85" s="268"/>
      <c r="AB85" s="268"/>
      <c r="AC85" s="268"/>
      <c r="AD85" s="268"/>
      <c r="AE85" s="268"/>
      <c r="AF85" s="268"/>
      <c r="AG85" s="268"/>
      <c r="AH85" s="268"/>
      <c r="AI85" s="268"/>
    </row>
    <row r="86" spans="2:35" s="101" customFormat="1" ht="15.75">
      <c r="B86" s="319" t="e">
        <f>VLOOKUP(C86,[1]!Companies[#Data],3,FALSE)</f>
        <v>#REF!</v>
      </c>
      <c r="C86" s="228" t="s">
        <v>881</v>
      </c>
      <c r="D86" s="263" t="s">
        <v>864</v>
      </c>
      <c r="E86" s="263" t="s">
        <v>890</v>
      </c>
      <c r="F86" s="363" t="s">
        <v>486</v>
      </c>
      <c r="G86" s="363" t="s">
        <v>486</v>
      </c>
      <c r="H86" s="363" t="s">
        <v>891</v>
      </c>
      <c r="I86" s="363" t="s">
        <v>616</v>
      </c>
      <c r="J86" s="480">
        <v>387560655</v>
      </c>
      <c r="K86" s="363" t="s">
        <v>485</v>
      </c>
      <c r="L86" s="516"/>
      <c r="M86" s="263"/>
      <c r="N86" s="263"/>
      <c r="O86" s="320"/>
      <c r="P86" s="263"/>
      <c r="Q86" s="263"/>
      <c r="R86" s="263"/>
      <c r="S86" s="268"/>
      <c r="T86" s="268"/>
      <c r="U86" s="268"/>
      <c r="V86" s="268"/>
      <c r="W86" s="268"/>
      <c r="X86" s="268"/>
      <c r="Y86" s="268"/>
      <c r="Z86" s="268"/>
      <c r="AA86" s="268"/>
      <c r="AB86" s="268"/>
      <c r="AC86" s="268"/>
      <c r="AD86" s="268"/>
      <c r="AE86" s="268"/>
      <c r="AF86" s="268"/>
      <c r="AG86" s="268"/>
      <c r="AH86" s="268"/>
      <c r="AI86" s="268"/>
    </row>
    <row r="87" spans="2:35" s="101" customFormat="1" ht="15.75">
      <c r="B87" s="319" t="e">
        <f>VLOOKUP(C87,[1]!Companies[#Data],3,FALSE)</f>
        <v>#REF!</v>
      </c>
      <c r="C87" s="228" t="s">
        <v>881</v>
      </c>
      <c r="D87" s="263" t="s">
        <v>864</v>
      </c>
      <c r="E87" s="263" t="s">
        <v>625</v>
      </c>
      <c r="F87" s="363" t="s">
        <v>486</v>
      </c>
      <c r="G87" s="363" t="s">
        <v>486</v>
      </c>
      <c r="H87" s="363" t="s">
        <v>892</v>
      </c>
      <c r="I87" s="363" t="s">
        <v>616</v>
      </c>
      <c r="J87" s="480">
        <v>12768554</v>
      </c>
      <c r="K87" s="363" t="s">
        <v>485</v>
      </c>
      <c r="L87" s="516"/>
      <c r="M87" s="263"/>
      <c r="N87" s="263"/>
      <c r="O87" s="320"/>
      <c r="P87" s="263"/>
      <c r="Q87" s="263"/>
      <c r="R87" s="263"/>
      <c r="S87" s="268"/>
      <c r="T87" s="268"/>
      <c r="U87" s="268"/>
      <c r="V87" s="268"/>
      <c r="W87" s="268"/>
      <c r="X87" s="268"/>
      <c r="Y87" s="268"/>
      <c r="Z87" s="268"/>
      <c r="AA87" s="268"/>
      <c r="AB87" s="268"/>
      <c r="AC87" s="268"/>
      <c r="AD87" s="268"/>
      <c r="AE87" s="268"/>
      <c r="AF87" s="268"/>
      <c r="AG87" s="268"/>
      <c r="AH87" s="268"/>
      <c r="AI87" s="268"/>
    </row>
    <row r="88" spans="2:35" s="101" customFormat="1" ht="15.75">
      <c r="B88" s="319" t="e">
        <f>VLOOKUP(C88,[1]!Companies[#Data],3,FALSE)</f>
        <v>#REF!</v>
      </c>
      <c r="C88" s="228" t="s">
        <v>881</v>
      </c>
      <c r="D88" s="263" t="s">
        <v>864</v>
      </c>
      <c r="E88" s="263" t="s">
        <v>625</v>
      </c>
      <c r="F88" s="363" t="s">
        <v>486</v>
      </c>
      <c r="G88" s="363" t="s">
        <v>486</v>
      </c>
      <c r="H88" s="363" t="s">
        <v>893</v>
      </c>
      <c r="I88" s="363" t="s">
        <v>616</v>
      </c>
      <c r="J88" s="480">
        <v>13705111</v>
      </c>
      <c r="K88" s="363" t="s">
        <v>485</v>
      </c>
      <c r="L88" s="516"/>
      <c r="M88" s="263"/>
      <c r="N88" s="263"/>
      <c r="O88" s="320"/>
      <c r="P88" s="263"/>
      <c r="Q88" s="263"/>
      <c r="R88" s="263"/>
      <c r="S88" s="268"/>
      <c r="T88" s="268"/>
      <c r="U88" s="268"/>
      <c r="V88" s="268"/>
      <c r="W88" s="268"/>
      <c r="X88" s="268"/>
      <c r="Y88" s="268"/>
      <c r="Z88" s="268"/>
      <c r="AA88" s="268"/>
      <c r="AB88" s="268"/>
      <c r="AC88" s="268"/>
      <c r="AD88" s="268"/>
      <c r="AE88" s="268"/>
      <c r="AF88" s="268"/>
      <c r="AG88" s="268"/>
      <c r="AH88" s="268"/>
      <c r="AI88" s="268"/>
    </row>
    <row r="89" spans="2:35" s="101" customFormat="1" ht="15.75">
      <c r="B89" s="319" t="e">
        <f>VLOOKUP(C89,[1]!Companies[#Data],3,FALSE)</f>
        <v>#REF!</v>
      </c>
      <c r="C89" s="228" t="s">
        <v>881</v>
      </c>
      <c r="D89" s="263" t="s">
        <v>864</v>
      </c>
      <c r="E89" s="263" t="s">
        <v>625</v>
      </c>
      <c r="F89" s="363" t="s">
        <v>486</v>
      </c>
      <c r="G89" s="363" t="s">
        <v>486</v>
      </c>
      <c r="H89" s="363" t="s">
        <v>894</v>
      </c>
      <c r="I89" s="363" t="s">
        <v>616</v>
      </c>
      <c r="J89" s="480">
        <v>8588702</v>
      </c>
      <c r="K89" s="363" t="s">
        <v>485</v>
      </c>
      <c r="L89" s="516"/>
      <c r="M89" s="263"/>
      <c r="N89" s="263"/>
      <c r="O89" s="320"/>
      <c r="P89" s="263"/>
      <c r="Q89" s="263"/>
      <c r="R89" s="263"/>
      <c r="S89" s="268"/>
      <c r="T89" s="268"/>
      <c r="U89" s="268"/>
      <c r="V89" s="268"/>
      <c r="W89" s="268"/>
      <c r="X89" s="268"/>
      <c r="Y89" s="268"/>
      <c r="Z89" s="268"/>
      <c r="AA89" s="268"/>
      <c r="AB89" s="268"/>
      <c r="AC89" s="268"/>
      <c r="AD89" s="268"/>
      <c r="AE89" s="268"/>
      <c r="AF89" s="268"/>
      <c r="AG89" s="268"/>
      <c r="AH89" s="268"/>
      <c r="AI89" s="268"/>
    </row>
    <row r="90" spans="2:35" s="101" customFormat="1" ht="15.75">
      <c r="B90" s="319" t="e">
        <f>VLOOKUP(C90,[1]!Companies[#Data],3,FALSE)</f>
        <v>#REF!</v>
      </c>
      <c r="C90" s="228" t="s">
        <v>881</v>
      </c>
      <c r="D90" s="263" t="s">
        <v>630</v>
      </c>
      <c r="E90" s="263" t="s">
        <v>865</v>
      </c>
      <c r="F90" s="363" t="s">
        <v>486</v>
      </c>
      <c r="G90" s="363" t="s">
        <v>486</v>
      </c>
      <c r="H90" s="363" t="s">
        <v>888</v>
      </c>
      <c r="I90" s="363" t="s">
        <v>616</v>
      </c>
      <c r="J90" s="480">
        <v>49146081</v>
      </c>
      <c r="K90" s="363" t="s">
        <v>485</v>
      </c>
      <c r="L90" s="516"/>
      <c r="M90" s="263"/>
      <c r="N90" s="263"/>
      <c r="O90" s="320"/>
      <c r="P90" s="263"/>
      <c r="Q90" s="263"/>
      <c r="R90" s="263"/>
      <c r="S90" s="268"/>
      <c r="T90" s="268"/>
      <c r="U90" s="268"/>
      <c r="V90" s="268"/>
      <c r="W90" s="268"/>
      <c r="X90" s="268"/>
      <c r="Y90" s="268"/>
      <c r="Z90" s="268"/>
      <c r="AA90" s="268"/>
      <c r="AB90" s="268"/>
      <c r="AC90" s="268"/>
      <c r="AD90" s="268"/>
      <c r="AE90" s="268"/>
      <c r="AF90" s="268"/>
      <c r="AG90" s="268"/>
      <c r="AH90" s="268"/>
      <c r="AI90" s="268"/>
    </row>
    <row r="91" spans="2:35" s="101" customFormat="1" ht="15.75">
      <c r="B91" s="263" t="e">
        <f>VLOOKUP(C91,[1]!Companies[#Data],3,FALSE)</f>
        <v>#REF!</v>
      </c>
      <c r="C91" s="263" t="s">
        <v>871</v>
      </c>
      <c r="D91" s="263" t="s">
        <v>630</v>
      </c>
      <c r="E91" s="263" t="s">
        <v>646</v>
      </c>
      <c r="F91" s="363" t="s">
        <v>486</v>
      </c>
      <c r="G91" s="363" t="s">
        <v>486</v>
      </c>
      <c r="H91" s="363">
        <v>172217</v>
      </c>
      <c r="I91" s="363" t="s">
        <v>616</v>
      </c>
      <c r="J91" s="480">
        <v>22064333</v>
      </c>
      <c r="K91" s="363" t="s">
        <v>485</v>
      </c>
      <c r="L91" s="516"/>
      <c r="M91" s="263"/>
      <c r="N91" s="263"/>
      <c r="O91" s="263"/>
      <c r="P91" s="263"/>
      <c r="Q91" s="263"/>
      <c r="R91" s="263"/>
      <c r="S91" s="268"/>
      <c r="T91" s="268"/>
      <c r="U91" s="268"/>
      <c r="V91" s="268"/>
      <c r="W91" s="268"/>
      <c r="X91" s="268"/>
      <c r="Y91" s="268"/>
      <c r="Z91" s="268"/>
      <c r="AA91" s="268"/>
      <c r="AB91" s="268"/>
      <c r="AC91" s="268"/>
      <c r="AD91" s="268"/>
      <c r="AE91" s="268"/>
      <c r="AF91" s="268"/>
      <c r="AG91" s="268"/>
      <c r="AH91" s="268"/>
      <c r="AI91" s="268"/>
    </row>
    <row r="92" spans="2:35" s="101" customFormat="1" ht="15.75">
      <c r="B92" s="263" t="e">
        <f>VLOOKUP(C92,[1]!Companies[#Data],3,FALSE)</f>
        <v>#REF!</v>
      </c>
      <c r="C92" s="263" t="s">
        <v>871</v>
      </c>
      <c r="D92" s="263" t="s">
        <v>630</v>
      </c>
      <c r="E92" s="263" t="s">
        <v>648</v>
      </c>
      <c r="F92" s="363" t="s">
        <v>485</v>
      </c>
      <c r="G92" s="363" t="s">
        <v>486</v>
      </c>
      <c r="H92" s="363">
        <v>172217</v>
      </c>
      <c r="I92" s="363" t="s">
        <v>616</v>
      </c>
      <c r="J92" s="508">
        <v>8662245</v>
      </c>
      <c r="K92" s="363" t="s">
        <v>485</v>
      </c>
      <c r="L92" s="516"/>
      <c r="M92" s="263"/>
      <c r="N92" s="263"/>
      <c r="O92" s="263"/>
      <c r="P92" s="263"/>
      <c r="Q92" s="263"/>
      <c r="R92" s="263"/>
      <c r="S92" s="268"/>
      <c r="T92" s="268"/>
      <c r="U92" s="268"/>
      <c r="V92" s="268"/>
      <c r="W92" s="268"/>
      <c r="X92" s="268"/>
      <c r="Y92" s="268"/>
      <c r="Z92" s="268"/>
      <c r="AA92" s="268"/>
      <c r="AB92" s="268"/>
      <c r="AC92" s="268"/>
      <c r="AD92" s="268"/>
      <c r="AE92" s="268"/>
      <c r="AF92" s="268"/>
      <c r="AG92" s="268"/>
      <c r="AH92" s="268"/>
      <c r="AI92" s="268"/>
    </row>
    <row r="93" spans="2:35" s="101" customFormat="1" ht="15.75">
      <c r="B93" s="319" t="e">
        <f>VLOOKUP(C93,[1]!Companies[#Data],3,FALSE)</f>
        <v>#REF!</v>
      </c>
      <c r="C93" s="263" t="s">
        <v>1001</v>
      </c>
      <c r="D93" s="263" t="s">
        <v>630</v>
      </c>
      <c r="E93" s="263" t="s">
        <v>648</v>
      </c>
      <c r="F93" s="363" t="s">
        <v>486</v>
      </c>
      <c r="G93" s="363" t="s">
        <v>486</v>
      </c>
      <c r="H93" s="363" t="s">
        <v>888</v>
      </c>
      <c r="I93" s="363" t="s">
        <v>616</v>
      </c>
      <c r="J93" s="508">
        <v>11135364</v>
      </c>
      <c r="K93" s="363" t="s">
        <v>485</v>
      </c>
      <c r="L93" s="516"/>
      <c r="M93" s="263"/>
      <c r="N93" s="263"/>
      <c r="O93" s="320"/>
      <c r="P93" s="263"/>
      <c r="Q93" s="263"/>
      <c r="R93" s="263"/>
      <c r="S93" s="268"/>
      <c r="T93" s="268"/>
      <c r="U93" s="268"/>
      <c r="V93" s="268"/>
      <c r="W93" s="268"/>
      <c r="X93" s="268"/>
      <c r="Y93" s="268"/>
      <c r="Z93" s="268"/>
      <c r="AA93" s="268"/>
      <c r="AB93" s="268"/>
      <c r="AC93" s="268"/>
      <c r="AD93" s="268"/>
      <c r="AE93" s="268"/>
      <c r="AF93" s="268"/>
      <c r="AG93" s="268"/>
      <c r="AH93" s="268"/>
      <c r="AI93" s="268"/>
    </row>
    <row r="94" spans="2:35" s="101" customFormat="1" ht="15.75">
      <c r="B94" s="319" t="e">
        <f>VLOOKUP(C94,[1]!Companies[#Data],3,FALSE)</f>
        <v>#REF!</v>
      </c>
      <c r="C94" s="263" t="s">
        <v>1001</v>
      </c>
      <c r="D94" s="263" t="s">
        <v>630</v>
      </c>
      <c r="E94" s="263" t="s">
        <v>646</v>
      </c>
      <c r="F94" s="363" t="s">
        <v>486</v>
      </c>
      <c r="G94" s="363" t="s">
        <v>486</v>
      </c>
      <c r="H94" s="363">
        <v>226956</v>
      </c>
      <c r="I94" s="363" t="s">
        <v>616</v>
      </c>
      <c r="J94" s="508">
        <v>33064</v>
      </c>
      <c r="K94" s="363" t="s">
        <v>485</v>
      </c>
      <c r="L94" s="516"/>
      <c r="M94" s="263"/>
      <c r="N94" s="263"/>
      <c r="O94" s="320"/>
      <c r="P94" s="263"/>
      <c r="Q94" s="263"/>
      <c r="R94" s="263"/>
      <c r="S94" s="268"/>
      <c r="T94" s="268"/>
      <c r="U94" s="268"/>
      <c r="V94" s="268"/>
      <c r="W94" s="268"/>
      <c r="X94" s="268"/>
      <c r="Y94" s="268"/>
      <c r="Z94" s="268"/>
      <c r="AA94" s="268"/>
      <c r="AB94" s="268"/>
      <c r="AC94" s="268"/>
      <c r="AD94" s="268"/>
      <c r="AE94" s="268"/>
      <c r="AF94" s="268"/>
      <c r="AG94" s="268"/>
      <c r="AH94" s="268"/>
      <c r="AI94" s="268"/>
    </row>
    <row r="95" spans="2:35" s="101" customFormat="1" ht="15.75">
      <c r="B95" s="319" t="e">
        <f>VLOOKUP(C95,[1]!Companies[#Data],3,FALSE)</f>
        <v>#REF!</v>
      </c>
      <c r="C95" s="263" t="s">
        <v>1001</v>
      </c>
      <c r="D95" s="263" t="s">
        <v>630</v>
      </c>
      <c r="E95" s="263" t="s">
        <v>646</v>
      </c>
      <c r="F95" s="363" t="s">
        <v>486</v>
      </c>
      <c r="G95" s="363" t="s">
        <v>486</v>
      </c>
      <c r="H95" s="363">
        <v>226957</v>
      </c>
      <c r="I95" s="363" t="s">
        <v>616</v>
      </c>
      <c r="J95" s="508">
        <v>128950</v>
      </c>
      <c r="K95" s="363" t="s">
        <v>485</v>
      </c>
      <c r="L95" s="516"/>
      <c r="M95" s="263"/>
      <c r="N95" s="263"/>
      <c r="O95" s="320"/>
      <c r="P95" s="263"/>
      <c r="Q95" s="263"/>
      <c r="R95" s="263"/>
      <c r="S95" s="268"/>
      <c r="T95" s="268"/>
      <c r="U95" s="268"/>
      <c r="V95" s="268"/>
      <c r="W95" s="268"/>
      <c r="X95" s="268"/>
      <c r="Y95" s="268"/>
      <c r="Z95" s="268"/>
      <c r="AA95" s="268"/>
      <c r="AB95" s="268"/>
      <c r="AC95" s="268"/>
      <c r="AD95" s="268"/>
      <c r="AE95" s="268"/>
      <c r="AF95" s="268"/>
      <c r="AG95" s="268"/>
      <c r="AH95" s="268"/>
      <c r="AI95" s="268"/>
    </row>
    <row r="96" spans="2:35" s="101" customFormat="1" ht="15.75">
      <c r="B96" s="319" t="e">
        <f>VLOOKUP(C96,[1]!Companies[#Data],3,FALSE)</f>
        <v>#REF!</v>
      </c>
      <c r="C96" s="263" t="s">
        <v>1001</v>
      </c>
      <c r="D96" s="263" t="s">
        <v>630</v>
      </c>
      <c r="E96" s="263" t="s">
        <v>646</v>
      </c>
      <c r="F96" s="363" t="s">
        <v>486</v>
      </c>
      <c r="G96" s="363" t="s">
        <v>486</v>
      </c>
      <c r="H96" s="363">
        <v>226958</v>
      </c>
      <c r="I96" s="363" t="s">
        <v>616</v>
      </c>
      <c r="J96" s="508">
        <v>142424</v>
      </c>
      <c r="K96" s="363" t="s">
        <v>485</v>
      </c>
      <c r="L96" s="516"/>
      <c r="M96" s="263"/>
      <c r="N96" s="263"/>
      <c r="O96" s="320"/>
      <c r="P96" s="263"/>
      <c r="Q96" s="263"/>
      <c r="R96" s="263"/>
      <c r="S96" s="268"/>
      <c r="T96" s="268"/>
      <c r="U96" s="268"/>
      <c r="V96" s="268"/>
      <c r="W96" s="268"/>
      <c r="X96" s="268"/>
      <c r="Y96" s="268"/>
      <c r="Z96" s="268"/>
      <c r="AA96" s="268"/>
      <c r="AB96" s="268"/>
      <c r="AC96" s="268"/>
      <c r="AD96" s="268"/>
      <c r="AE96" s="268"/>
      <c r="AF96" s="268"/>
      <c r="AG96" s="268"/>
      <c r="AH96" s="268"/>
      <c r="AI96" s="268"/>
    </row>
    <row r="97" spans="2:35" s="101" customFormat="1" ht="15.75">
      <c r="B97" s="319" t="e">
        <f>VLOOKUP(C97,[1]!Companies[#Data],3,FALSE)</f>
        <v>#REF!</v>
      </c>
      <c r="C97" s="263" t="s">
        <v>1001</v>
      </c>
      <c r="D97" s="263" t="s">
        <v>630</v>
      </c>
      <c r="E97" s="263" t="s">
        <v>646</v>
      </c>
      <c r="F97" s="363" t="s">
        <v>486</v>
      </c>
      <c r="G97" s="363" t="s">
        <v>486</v>
      </c>
      <c r="H97" s="363">
        <v>226959</v>
      </c>
      <c r="I97" s="363" t="s">
        <v>616</v>
      </c>
      <c r="J97" s="508">
        <v>111344</v>
      </c>
      <c r="K97" s="363" t="s">
        <v>485</v>
      </c>
      <c r="L97" s="516"/>
      <c r="M97" s="263"/>
      <c r="N97" s="263"/>
      <c r="O97" s="320"/>
      <c r="P97" s="263"/>
      <c r="Q97" s="263"/>
      <c r="R97" s="263"/>
      <c r="S97" s="268"/>
      <c r="T97" s="268"/>
      <c r="U97" s="268"/>
      <c r="V97" s="268"/>
      <c r="W97" s="268"/>
      <c r="X97" s="268"/>
      <c r="Y97" s="268"/>
      <c r="Z97" s="268"/>
      <c r="AA97" s="268"/>
      <c r="AB97" s="268"/>
      <c r="AC97" s="268"/>
      <c r="AD97" s="268"/>
      <c r="AE97" s="268"/>
      <c r="AF97" s="268"/>
      <c r="AG97" s="268"/>
      <c r="AH97" s="268"/>
      <c r="AI97" s="268"/>
    </row>
    <row r="98" spans="2:35" s="101" customFormat="1" ht="15.75">
      <c r="B98" s="319" t="e">
        <f>VLOOKUP(C98,[1]!Companies[#Data],3,FALSE)</f>
        <v>#REF!</v>
      </c>
      <c r="C98" s="263" t="s">
        <v>1001</v>
      </c>
      <c r="D98" s="263" t="s">
        <v>630</v>
      </c>
      <c r="E98" s="263" t="s">
        <v>646</v>
      </c>
      <c r="F98" s="363" t="s">
        <v>486</v>
      </c>
      <c r="G98" s="363" t="s">
        <v>486</v>
      </c>
      <c r="H98" s="363">
        <v>227051</v>
      </c>
      <c r="I98" s="363" t="s">
        <v>616</v>
      </c>
      <c r="J98" s="508">
        <v>30336</v>
      </c>
      <c r="K98" s="363" t="s">
        <v>485</v>
      </c>
      <c r="L98" s="516"/>
      <c r="M98" s="263"/>
      <c r="N98" s="263"/>
      <c r="O98" s="320"/>
      <c r="P98" s="263"/>
      <c r="Q98" s="263"/>
      <c r="R98" s="263"/>
      <c r="S98" s="268"/>
      <c r="T98" s="268"/>
      <c r="U98" s="268"/>
      <c r="V98" s="268"/>
      <c r="W98" s="268"/>
      <c r="X98" s="268"/>
      <c r="Y98" s="268"/>
      <c r="Z98" s="268"/>
      <c r="AA98" s="268"/>
      <c r="AB98" s="268"/>
      <c r="AC98" s="268"/>
      <c r="AD98" s="268"/>
      <c r="AE98" s="268"/>
      <c r="AF98" s="268"/>
      <c r="AG98" s="268"/>
      <c r="AH98" s="268"/>
      <c r="AI98" s="268"/>
    </row>
    <row r="99" spans="2:35" s="101" customFormat="1" ht="15.75">
      <c r="B99" s="319" t="e">
        <f>VLOOKUP(C99,[1]!Companies[#Data],3,FALSE)</f>
        <v>#REF!</v>
      </c>
      <c r="C99" s="263" t="s">
        <v>1001</v>
      </c>
      <c r="D99" s="263" t="s">
        <v>630</v>
      </c>
      <c r="E99" s="263" t="s">
        <v>646</v>
      </c>
      <c r="F99" s="363" t="s">
        <v>486</v>
      </c>
      <c r="G99" s="363" t="s">
        <v>486</v>
      </c>
      <c r="H99" s="363">
        <v>227052</v>
      </c>
      <c r="I99" s="363" t="s">
        <v>616</v>
      </c>
      <c r="J99" s="508">
        <v>1736</v>
      </c>
      <c r="K99" s="363" t="s">
        <v>485</v>
      </c>
      <c r="L99" s="516"/>
      <c r="M99" s="263"/>
      <c r="N99" s="263"/>
      <c r="O99" s="320"/>
      <c r="P99" s="263"/>
      <c r="Q99" s="263"/>
      <c r="R99" s="263"/>
      <c r="S99" s="268"/>
      <c r="T99" s="268"/>
      <c r="U99" s="268"/>
      <c r="V99" s="268"/>
      <c r="W99" s="268"/>
      <c r="X99" s="268"/>
      <c r="Y99" s="268"/>
      <c r="Z99" s="268"/>
      <c r="AA99" s="268"/>
      <c r="AB99" s="268"/>
      <c r="AC99" s="268"/>
      <c r="AD99" s="268"/>
      <c r="AE99" s="268"/>
      <c r="AF99" s="268"/>
      <c r="AG99" s="268"/>
      <c r="AH99" s="268"/>
      <c r="AI99" s="268"/>
    </row>
    <row r="100" spans="2:35" s="101" customFormat="1" ht="15.75">
      <c r="B100" s="319" t="e">
        <f>VLOOKUP(C100,[1]!Companies[#Data],3,FALSE)</f>
        <v>#REF!</v>
      </c>
      <c r="C100" s="263" t="s">
        <v>1001</v>
      </c>
      <c r="D100" s="263" t="s">
        <v>630</v>
      </c>
      <c r="E100" s="263" t="s">
        <v>646</v>
      </c>
      <c r="F100" s="363" t="s">
        <v>486</v>
      </c>
      <c r="G100" s="363" t="s">
        <v>486</v>
      </c>
      <c r="H100" s="363">
        <v>227053</v>
      </c>
      <c r="I100" s="363" t="s">
        <v>616</v>
      </c>
      <c r="J100" s="508">
        <v>6696</v>
      </c>
      <c r="K100" s="363" t="s">
        <v>485</v>
      </c>
      <c r="L100" s="516"/>
      <c r="M100" s="263"/>
      <c r="N100" s="263"/>
      <c r="O100" s="320"/>
      <c r="P100" s="263"/>
      <c r="Q100" s="263"/>
      <c r="R100" s="263"/>
      <c r="S100" s="268"/>
      <c r="T100" s="268"/>
      <c r="U100" s="268"/>
      <c r="V100" s="268"/>
      <c r="W100" s="268"/>
      <c r="X100" s="268"/>
      <c r="Y100" s="268"/>
      <c r="Z100" s="268"/>
      <c r="AA100" s="268"/>
      <c r="AB100" s="268"/>
      <c r="AC100" s="268"/>
      <c r="AD100" s="268"/>
      <c r="AE100" s="268"/>
      <c r="AF100" s="268"/>
      <c r="AG100" s="268"/>
      <c r="AH100" s="268"/>
      <c r="AI100" s="268"/>
    </row>
    <row r="101" spans="2:35" s="101" customFormat="1" ht="15.75">
      <c r="B101" s="319" t="e">
        <f>VLOOKUP(C101,[1]!Companies[#Data],3,FALSE)</f>
        <v>#REF!</v>
      </c>
      <c r="C101" s="263" t="s">
        <v>1001</v>
      </c>
      <c r="D101" s="263" t="s">
        <v>630</v>
      </c>
      <c r="E101" s="263" t="s">
        <v>646</v>
      </c>
      <c r="F101" s="363" t="s">
        <v>486</v>
      </c>
      <c r="G101" s="363" t="s">
        <v>486</v>
      </c>
      <c r="H101" s="363">
        <v>227631</v>
      </c>
      <c r="I101" s="363" t="s">
        <v>616</v>
      </c>
      <c r="J101" s="508">
        <v>15870</v>
      </c>
      <c r="K101" s="363" t="s">
        <v>485</v>
      </c>
      <c r="L101" s="516"/>
      <c r="M101" s="263"/>
      <c r="N101" s="263"/>
      <c r="O101" s="320"/>
      <c r="P101" s="263"/>
      <c r="Q101" s="263"/>
      <c r="R101" s="263"/>
      <c r="S101" s="268"/>
      <c r="T101" s="268"/>
      <c r="U101" s="268"/>
      <c r="V101" s="268"/>
      <c r="W101" s="268"/>
      <c r="X101" s="268"/>
      <c r="Y101" s="268"/>
      <c r="Z101" s="268"/>
      <c r="AA101" s="268"/>
      <c r="AB101" s="268"/>
      <c r="AC101" s="268"/>
      <c r="AD101" s="268"/>
      <c r="AE101" s="268"/>
      <c r="AF101" s="268"/>
      <c r="AG101" s="268"/>
      <c r="AH101" s="268"/>
      <c r="AI101" s="268"/>
    </row>
    <row r="102" spans="2:35" s="101" customFormat="1" ht="15.75">
      <c r="B102" s="319" t="e">
        <f>VLOOKUP(C102,[1]!Companies[#Data],3,FALSE)</f>
        <v>#REF!</v>
      </c>
      <c r="C102" s="263" t="s">
        <v>1001</v>
      </c>
      <c r="D102" s="263" t="s">
        <v>630</v>
      </c>
      <c r="E102" s="263" t="s">
        <v>646</v>
      </c>
      <c r="F102" s="363" t="s">
        <v>486</v>
      </c>
      <c r="G102" s="363" t="s">
        <v>486</v>
      </c>
      <c r="H102" s="363">
        <v>227632</v>
      </c>
      <c r="I102" s="363" t="s">
        <v>616</v>
      </c>
      <c r="J102" s="508">
        <v>15540</v>
      </c>
      <c r="K102" s="363" t="s">
        <v>485</v>
      </c>
      <c r="L102" s="516"/>
      <c r="M102" s="263"/>
      <c r="N102" s="263"/>
      <c r="O102" s="320"/>
      <c r="P102" s="263"/>
      <c r="Q102" s="263"/>
      <c r="R102" s="263"/>
      <c r="S102" s="268"/>
      <c r="T102" s="268"/>
      <c r="U102" s="268"/>
      <c r="V102" s="268"/>
      <c r="W102" s="268"/>
      <c r="X102" s="268"/>
      <c r="Y102" s="268"/>
      <c r="Z102" s="268"/>
      <c r="AA102" s="268"/>
      <c r="AB102" s="268"/>
      <c r="AC102" s="268"/>
      <c r="AD102" s="268"/>
      <c r="AE102" s="268"/>
      <c r="AF102" s="268"/>
      <c r="AG102" s="268"/>
      <c r="AH102" s="268"/>
      <c r="AI102" s="268"/>
    </row>
    <row r="103" spans="2:35" s="101" customFormat="1" ht="15.75">
      <c r="B103" s="319" t="e">
        <f>VLOOKUP(C103,[1]!Companies[#Data],3,FALSE)</f>
        <v>#REF!</v>
      </c>
      <c r="C103" s="263" t="s">
        <v>1001</v>
      </c>
      <c r="D103" s="263" t="s">
        <v>630</v>
      </c>
      <c r="E103" s="263" t="s">
        <v>646</v>
      </c>
      <c r="F103" s="363" t="s">
        <v>486</v>
      </c>
      <c r="G103" s="363" t="s">
        <v>486</v>
      </c>
      <c r="H103" s="363">
        <v>227633</v>
      </c>
      <c r="I103" s="363" t="s">
        <v>616</v>
      </c>
      <c r="J103" s="508">
        <v>3376</v>
      </c>
      <c r="K103" s="363" t="s">
        <v>485</v>
      </c>
      <c r="L103" s="516"/>
      <c r="M103" s="263"/>
      <c r="N103" s="263"/>
      <c r="O103" s="320"/>
      <c r="P103" s="263"/>
      <c r="Q103" s="263"/>
      <c r="R103" s="263"/>
      <c r="S103" s="268"/>
      <c r="T103" s="268"/>
      <c r="U103" s="268"/>
      <c r="V103" s="268"/>
      <c r="W103" s="268"/>
      <c r="X103" s="268"/>
      <c r="Y103" s="268"/>
      <c r="Z103" s="268"/>
      <c r="AA103" s="268"/>
      <c r="AB103" s="268"/>
      <c r="AC103" s="268"/>
      <c r="AD103" s="268"/>
      <c r="AE103" s="268"/>
      <c r="AF103" s="268"/>
      <c r="AG103" s="268"/>
      <c r="AH103" s="268"/>
      <c r="AI103" s="268"/>
    </row>
    <row r="104" spans="2:35" s="101" customFormat="1" ht="15.75">
      <c r="B104" s="319" t="e">
        <f>VLOOKUP(C104,[1]!Companies[#Data],3,FALSE)</f>
        <v>#REF!</v>
      </c>
      <c r="C104" s="263" t="s">
        <v>1001</v>
      </c>
      <c r="D104" s="263" t="s">
        <v>630</v>
      </c>
      <c r="E104" s="263" t="s">
        <v>646</v>
      </c>
      <c r="F104" s="363" t="s">
        <v>486</v>
      </c>
      <c r="G104" s="363" t="s">
        <v>486</v>
      </c>
      <c r="H104" s="363">
        <v>227636</v>
      </c>
      <c r="I104" s="363" t="s">
        <v>616</v>
      </c>
      <c r="J104" s="508">
        <v>57400</v>
      </c>
      <c r="K104" s="363" t="s">
        <v>485</v>
      </c>
      <c r="L104" s="516"/>
      <c r="M104" s="263"/>
      <c r="N104" s="263"/>
      <c r="O104" s="320"/>
      <c r="P104" s="263"/>
      <c r="Q104" s="263"/>
      <c r="R104" s="263"/>
      <c r="S104" s="268"/>
      <c r="T104" s="268"/>
      <c r="U104" s="268"/>
      <c r="V104" s="268"/>
      <c r="W104" s="268"/>
      <c r="X104" s="268"/>
      <c r="Y104" s="268"/>
      <c r="Z104" s="268"/>
      <c r="AA104" s="268"/>
      <c r="AB104" s="268"/>
      <c r="AC104" s="268"/>
      <c r="AD104" s="268"/>
      <c r="AE104" s="268"/>
      <c r="AF104" s="268"/>
      <c r="AG104" s="268"/>
      <c r="AH104" s="268"/>
      <c r="AI104" s="268"/>
    </row>
    <row r="105" spans="2:35" s="101" customFormat="1" ht="15.75">
      <c r="B105" s="319" t="e">
        <f>VLOOKUP(C105,[1]!Companies[#Data],3,FALSE)</f>
        <v>#REF!</v>
      </c>
      <c r="C105" s="263" t="s">
        <v>1001</v>
      </c>
      <c r="D105" s="263" t="s">
        <v>630</v>
      </c>
      <c r="E105" s="263" t="s">
        <v>646</v>
      </c>
      <c r="F105" s="363" t="s">
        <v>486</v>
      </c>
      <c r="G105" s="363" t="s">
        <v>486</v>
      </c>
      <c r="H105" s="363">
        <v>236441</v>
      </c>
      <c r="I105" s="363" t="s">
        <v>616</v>
      </c>
      <c r="J105" s="508">
        <v>52280</v>
      </c>
      <c r="K105" s="363" t="s">
        <v>485</v>
      </c>
      <c r="L105" s="516"/>
      <c r="M105" s="263"/>
      <c r="N105" s="263"/>
      <c r="O105" s="320"/>
      <c r="P105" s="263"/>
      <c r="Q105" s="263"/>
      <c r="R105" s="263"/>
      <c r="S105" s="268"/>
      <c r="T105" s="268"/>
      <c r="U105" s="268"/>
      <c r="V105" s="268"/>
      <c r="W105" s="268"/>
      <c r="X105" s="268"/>
      <c r="Y105" s="268"/>
      <c r="Z105" s="268"/>
      <c r="AA105" s="268"/>
      <c r="AB105" s="268"/>
      <c r="AC105" s="268"/>
      <c r="AD105" s="268"/>
      <c r="AE105" s="268"/>
      <c r="AF105" s="268"/>
      <c r="AG105" s="268"/>
      <c r="AH105" s="268"/>
      <c r="AI105" s="268"/>
    </row>
    <row r="106" spans="2:35" s="101" customFormat="1" ht="15.75">
      <c r="B106" s="319" t="e">
        <f>VLOOKUP(C106,[1]!Companies[#Data],3,FALSE)</f>
        <v>#REF!</v>
      </c>
      <c r="C106" s="263" t="s">
        <v>1001</v>
      </c>
      <c r="D106" s="263" t="s">
        <v>630</v>
      </c>
      <c r="E106" s="263" t="s">
        <v>646</v>
      </c>
      <c r="F106" s="363" t="s">
        <v>486</v>
      </c>
      <c r="G106" s="363" t="s">
        <v>486</v>
      </c>
      <c r="H106" s="363">
        <v>237850</v>
      </c>
      <c r="I106" s="363" t="s">
        <v>616</v>
      </c>
      <c r="J106" s="508">
        <v>2165086</v>
      </c>
      <c r="K106" s="363" t="s">
        <v>485</v>
      </c>
      <c r="L106" s="516"/>
      <c r="M106" s="263"/>
      <c r="N106" s="263"/>
      <c r="O106" s="320"/>
      <c r="P106" s="263"/>
      <c r="Q106" s="263"/>
      <c r="R106" s="263"/>
      <c r="S106" s="268"/>
      <c r="T106" s="268"/>
      <c r="U106" s="268"/>
      <c r="V106" s="268"/>
      <c r="W106" s="268"/>
      <c r="X106" s="268"/>
      <c r="Y106" s="268"/>
      <c r="Z106" s="268"/>
      <c r="AA106" s="268"/>
      <c r="AB106" s="268"/>
      <c r="AC106" s="268"/>
      <c r="AD106" s="268"/>
      <c r="AE106" s="268"/>
      <c r="AF106" s="268"/>
      <c r="AG106" s="268"/>
      <c r="AH106" s="268"/>
      <c r="AI106" s="268"/>
    </row>
    <row r="107" spans="2:35" s="101" customFormat="1" ht="15.75">
      <c r="B107" s="319" t="e">
        <f>VLOOKUP(C107,[1]!Companies[#Data],3,FALSE)</f>
        <v>#REF!</v>
      </c>
      <c r="C107" s="263" t="s">
        <v>1001</v>
      </c>
      <c r="D107" s="263" t="s">
        <v>630</v>
      </c>
      <c r="E107" s="263" t="s">
        <v>646</v>
      </c>
      <c r="F107" s="363" t="s">
        <v>486</v>
      </c>
      <c r="G107" s="363" t="s">
        <v>486</v>
      </c>
      <c r="H107" s="363">
        <v>237851</v>
      </c>
      <c r="I107" s="363" t="s">
        <v>616</v>
      </c>
      <c r="J107" s="508">
        <v>2657762</v>
      </c>
      <c r="K107" s="363" t="s">
        <v>485</v>
      </c>
      <c r="L107" s="516"/>
      <c r="M107" s="263"/>
      <c r="N107" s="263"/>
      <c r="O107" s="320"/>
      <c r="P107" s="263"/>
      <c r="Q107" s="263"/>
      <c r="R107" s="263"/>
      <c r="S107" s="268"/>
      <c r="T107" s="268"/>
      <c r="U107" s="268"/>
      <c r="V107" s="268"/>
      <c r="W107" s="268"/>
      <c r="X107" s="268"/>
      <c r="Y107" s="268"/>
      <c r="Z107" s="268"/>
      <c r="AA107" s="268"/>
      <c r="AB107" s="268"/>
      <c r="AC107" s="268"/>
      <c r="AD107" s="268"/>
      <c r="AE107" s="268"/>
      <c r="AF107" s="268"/>
      <c r="AG107" s="268"/>
      <c r="AH107" s="268"/>
      <c r="AI107" s="268"/>
    </row>
    <row r="108" spans="2:35" s="101" customFormat="1" ht="15.75">
      <c r="B108" s="319" t="e">
        <f>VLOOKUP(C108,[1]!Companies[#Data],3,FALSE)</f>
        <v>#REF!</v>
      </c>
      <c r="C108" s="263" t="s">
        <v>1001</v>
      </c>
      <c r="D108" s="263" t="s">
        <v>630</v>
      </c>
      <c r="E108" s="263" t="s">
        <v>646</v>
      </c>
      <c r="F108" s="363" t="s">
        <v>486</v>
      </c>
      <c r="G108" s="363" t="s">
        <v>486</v>
      </c>
      <c r="H108" s="363">
        <v>237953</v>
      </c>
      <c r="I108" s="363" t="s">
        <v>616</v>
      </c>
      <c r="J108" s="508">
        <v>14366</v>
      </c>
      <c r="K108" s="363" t="s">
        <v>485</v>
      </c>
      <c r="L108" s="516"/>
      <c r="M108" s="263"/>
      <c r="N108" s="263"/>
      <c r="O108" s="320"/>
      <c r="P108" s="263"/>
      <c r="Q108" s="263"/>
      <c r="R108" s="263"/>
      <c r="S108" s="268"/>
      <c r="T108" s="268"/>
      <c r="U108" s="268"/>
      <c r="V108" s="268"/>
      <c r="W108" s="268"/>
      <c r="X108" s="268"/>
      <c r="Y108" s="268"/>
      <c r="Z108" s="268"/>
      <c r="AA108" s="268"/>
      <c r="AB108" s="268"/>
      <c r="AC108" s="268"/>
      <c r="AD108" s="268"/>
      <c r="AE108" s="268"/>
      <c r="AF108" s="268"/>
      <c r="AG108" s="268"/>
      <c r="AH108" s="268"/>
      <c r="AI108" s="268"/>
    </row>
    <row r="109" spans="2:35" s="101" customFormat="1" ht="15.75">
      <c r="B109" s="319" t="e">
        <f>VLOOKUP(C109,[1]!Companies[#Data],3,FALSE)</f>
        <v>#REF!</v>
      </c>
      <c r="C109" s="263" t="s">
        <v>1001</v>
      </c>
      <c r="D109" s="263" t="s">
        <v>630</v>
      </c>
      <c r="E109" s="263" t="s">
        <v>646</v>
      </c>
      <c r="F109" s="363" t="s">
        <v>486</v>
      </c>
      <c r="G109" s="363" t="s">
        <v>486</v>
      </c>
      <c r="H109" s="363">
        <v>239975</v>
      </c>
      <c r="I109" s="363" t="s">
        <v>616</v>
      </c>
      <c r="J109" s="508">
        <v>153382</v>
      </c>
      <c r="K109" s="363" t="s">
        <v>485</v>
      </c>
      <c r="L109" s="516"/>
      <c r="M109" s="263"/>
      <c r="N109" s="263"/>
      <c r="O109" s="320"/>
      <c r="P109" s="263"/>
      <c r="Q109" s="263"/>
      <c r="R109" s="263"/>
      <c r="S109" s="268"/>
      <c r="T109" s="268"/>
      <c r="U109" s="268"/>
      <c r="V109" s="268"/>
      <c r="W109" s="268"/>
      <c r="X109" s="268"/>
      <c r="Y109" s="268"/>
      <c r="Z109" s="268"/>
      <c r="AA109" s="268"/>
      <c r="AB109" s="268"/>
      <c r="AC109" s="268"/>
      <c r="AD109" s="268"/>
      <c r="AE109" s="268"/>
      <c r="AF109" s="268"/>
      <c r="AG109" s="268"/>
      <c r="AH109" s="268"/>
      <c r="AI109" s="268"/>
    </row>
    <row r="110" spans="2:35" s="101" customFormat="1" ht="15.75">
      <c r="B110" s="319" t="e">
        <f>VLOOKUP(C110,[1]!Companies[#Data],3,FALSE)</f>
        <v>#REF!</v>
      </c>
      <c r="C110" s="263" t="s">
        <v>1001</v>
      </c>
      <c r="D110" s="263" t="s">
        <v>630</v>
      </c>
      <c r="E110" s="263" t="s">
        <v>646</v>
      </c>
      <c r="F110" s="363" t="s">
        <v>486</v>
      </c>
      <c r="G110" s="363" t="s">
        <v>486</v>
      </c>
      <c r="H110" s="363">
        <v>240794</v>
      </c>
      <c r="I110" s="363" t="s">
        <v>616</v>
      </c>
      <c r="J110" s="508">
        <v>60730</v>
      </c>
      <c r="K110" s="363" t="s">
        <v>485</v>
      </c>
      <c r="L110" s="516"/>
      <c r="M110" s="263"/>
      <c r="N110" s="263"/>
      <c r="O110" s="320"/>
      <c r="P110" s="263"/>
      <c r="Q110" s="263"/>
      <c r="R110" s="263"/>
      <c r="S110" s="268"/>
      <c r="T110" s="268"/>
      <c r="U110" s="268"/>
      <c r="V110" s="268"/>
      <c r="W110" s="268"/>
      <c r="X110" s="268"/>
      <c r="Y110" s="268"/>
      <c r="Z110" s="268"/>
      <c r="AA110" s="268"/>
      <c r="AB110" s="268"/>
      <c r="AC110" s="268"/>
      <c r="AD110" s="268"/>
      <c r="AE110" s="268"/>
      <c r="AF110" s="268"/>
      <c r="AG110" s="268"/>
      <c r="AH110" s="268"/>
      <c r="AI110" s="268"/>
    </row>
    <row r="111" spans="2:35" s="101" customFormat="1" ht="15.75">
      <c r="B111" s="319" t="e">
        <f>VLOOKUP(C111,[1]!Companies[#Data],3,FALSE)</f>
        <v>#REF!</v>
      </c>
      <c r="C111" s="263" t="s">
        <v>1001</v>
      </c>
      <c r="D111" s="263" t="s">
        <v>630</v>
      </c>
      <c r="E111" s="263" t="s">
        <v>646</v>
      </c>
      <c r="F111" s="363" t="s">
        <v>486</v>
      </c>
      <c r="G111" s="363" t="s">
        <v>486</v>
      </c>
      <c r="H111" s="363">
        <v>240795</v>
      </c>
      <c r="I111" s="363" t="s">
        <v>616</v>
      </c>
      <c r="J111" s="508">
        <v>61354</v>
      </c>
      <c r="K111" s="363" t="s">
        <v>485</v>
      </c>
      <c r="L111" s="516"/>
      <c r="M111" s="263"/>
      <c r="N111" s="263"/>
      <c r="O111" s="320"/>
      <c r="P111" s="263"/>
      <c r="Q111" s="263"/>
      <c r="R111" s="263"/>
      <c r="S111" s="268"/>
      <c r="T111" s="268"/>
      <c r="U111" s="268"/>
      <c r="V111" s="268"/>
      <c r="W111" s="268"/>
      <c r="X111" s="268"/>
      <c r="Y111" s="268"/>
      <c r="Z111" s="268"/>
      <c r="AA111" s="268"/>
      <c r="AB111" s="268"/>
      <c r="AC111" s="268"/>
      <c r="AD111" s="268"/>
      <c r="AE111" s="268"/>
      <c r="AF111" s="268"/>
      <c r="AG111" s="268"/>
      <c r="AH111" s="268"/>
      <c r="AI111" s="268"/>
    </row>
    <row r="112" spans="2:35" s="101" customFormat="1" ht="15.75">
      <c r="B112" s="319" t="e">
        <f>VLOOKUP(C112,[1]!Companies[#Data],3,FALSE)</f>
        <v>#REF!</v>
      </c>
      <c r="C112" s="263" t="s">
        <v>1001</v>
      </c>
      <c r="D112" s="263" t="s">
        <v>630</v>
      </c>
      <c r="E112" s="263" t="s">
        <v>646</v>
      </c>
      <c r="F112" s="363" t="s">
        <v>486</v>
      </c>
      <c r="G112" s="363" t="s">
        <v>486</v>
      </c>
      <c r="H112" s="363">
        <v>246000</v>
      </c>
      <c r="I112" s="363" t="s">
        <v>616</v>
      </c>
      <c r="J112" s="508">
        <v>35606</v>
      </c>
      <c r="K112" s="363" t="s">
        <v>485</v>
      </c>
      <c r="L112" s="516"/>
      <c r="M112" s="263"/>
      <c r="N112" s="263"/>
      <c r="O112" s="320"/>
      <c r="P112" s="263"/>
      <c r="Q112" s="263"/>
      <c r="R112" s="263"/>
      <c r="S112" s="268"/>
      <c r="T112" s="268"/>
      <c r="U112" s="268"/>
      <c r="V112" s="268"/>
      <c r="W112" s="268"/>
      <c r="X112" s="268"/>
      <c r="Y112" s="268"/>
      <c r="Z112" s="268"/>
      <c r="AA112" s="268"/>
      <c r="AB112" s="268"/>
      <c r="AC112" s="268"/>
      <c r="AD112" s="268"/>
      <c r="AE112" s="268"/>
      <c r="AF112" s="268"/>
      <c r="AG112" s="268"/>
      <c r="AH112" s="268"/>
      <c r="AI112" s="268"/>
    </row>
    <row r="113" spans="2:35" s="101" customFormat="1" ht="15.75">
      <c r="B113" s="319" t="e">
        <f>VLOOKUP(C113,[1]!Companies[#Data],3,FALSE)</f>
        <v>#REF!</v>
      </c>
      <c r="C113" s="263" t="s">
        <v>1001</v>
      </c>
      <c r="D113" s="263" t="s">
        <v>630</v>
      </c>
      <c r="E113" s="263" t="s">
        <v>646</v>
      </c>
      <c r="F113" s="363" t="s">
        <v>486</v>
      </c>
      <c r="G113" s="363" t="s">
        <v>486</v>
      </c>
      <c r="H113" s="363">
        <v>214526</v>
      </c>
      <c r="I113" s="363" t="s">
        <v>616</v>
      </c>
      <c r="J113" s="508">
        <v>23836</v>
      </c>
      <c r="K113" s="363" t="s">
        <v>485</v>
      </c>
      <c r="L113" s="516"/>
      <c r="M113" s="263"/>
      <c r="N113" s="263"/>
      <c r="O113" s="320"/>
      <c r="P113" s="263"/>
      <c r="Q113" s="263"/>
      <c r="R113" s="263"/>
      <c r="S113" s="268"/>
      <c r="T113" s="268"/>
      <c r="U113" s="268"/>
      <c r="V113" s="268"/>
      <c r="W113" s="268"/>
      <c r="X113" s="268"/>
      <c r="Y113" s="268"/>
      <c r="Z113" s="268"/>
      <c r="AA113" s="268"/>
      <c r="AB113" s="268"/>
      <c r="AC113" s="268"/>
      <c r="AD113" s="268"/>
      <c r="AE113" s="268"/>
      <c r="AF113" s="268"/>
      <c r="AG113" s="268"/>
      <c r="AH113" s="268"/>
      <c r="AI113" s="268"/>
    </row>
    <row r="114" spans="2:35" s="101" customFormat="1" ht="15.75">
      <c r="B114" s="319" t="e">
        <f>VLOOKUP(C114,[1]!Companies[#Data],3,FALSE)</f>
        <v>#REF!</v>
      </c>
      <c r="C114" s="263" t="s">
        <v>1001</v>
      </c>
      <c r="D114" s="263" t="s">
        <v>630</v>
      </c>
      <c r="E114" s="263" t="s">
        <v>646</v>
      </c>
      <c r="F114" s="363" t="s">
        <v>486</v>
      </c>
      <c r="G114" s="363" t="s">
        <v>486</v>
      </c>
      <c r="H114" s="363">
        <v>215744</v>
      </c>
      <c r="I114" s="363" t="s">
        <v>616</v>
      </c>
      <c r="J114" s="508">
        <v>34386</v>
      </c>
      <c r="K114" s="363" t="s">
        <v>485</v>
      </c>
      <c r="L114" s="516"/>
      <c r="M114" s="263"/>
      <c r="N114" s="263"/>
      <c r="O114" s="320"/>
      <c r="P114" s="263"/>
      <c r="Q114" s="263"/>
      <c r="R114" s="263"/>
      <c r="S114" s="268"/>
      <c r="T114" s="268"/>
      <c r="U114" s="268"/>
      <c r="V114" s="268"/>
      <c r="W114" s="268"/>
      <c r="X114" s="268"/>
      <c r="Y114" s="268"/>
      <c r="Z114" s="268"/>
      <c r="AA114" s="268"/>
      <c r="AB114" s="268"/>
      <c r="AC114" s="268"/>
      <c r="AD114" s="268"/>
      <c r="AE114" s="268"/>
      <c r="AF114" s="268"/>
      <c r="AG114" s="268"/>
      <c r="AH114" s="268"/>
      <c r="AI114" s="268"/>
    </row>
    <row r="115" spans="2:35" s="101" customFormat="1" ht="15.75">
      <c r="B115" s="319" t="e">
        <f>VLOOKUP(C115,[1]!Companies[#Data],3,FALSE)</f>
        <v>#REF!</v>
      </c>
      <c r="C115" s="263" t="s">
        <v>1001</v>
      </c>
      <c r="D115" s="263" t="s">
        <v>630</v>
      </c>
      <c r="E115" s="263" t="s">
        <v>646</v>
      </c>
      <c r="F115" s="363" t="s">
        <v>486</v>
      </c>
      <c r="G115" s="363" t="s">
        <v>486</v>
      </c>
      <c r="H115" s="363">
        <v>215864</v>
      </c>
      <c r="I115" s="363" t="s">
        <v>616</v>
      </c>
      <c r="J115" s="508">
        <v>1448</v>
      </c>
      <c r="K115" s="363" t="s">
        <v>485</v>
      </c>
      <c r="L115" s="516"/>
      <c r="M115" s="263"/>
      <c r="N115" s="263"/>
      <c r="O115" s="320"/>
      <c r="P115" s="263"/>
      <c r="Q115" s="263"/>
      <c r="R115" s="263"/>
      <c r="S115" s="268"/>
      <c r="T115" s="268"/>
      <c r="U115" s="268"/>
      <c r="V115" s="268"/>
      <c r="W115" s="268"/>
      <c r="X115" s="268"/>
      <c r="Y115" s="268"/>
      <c r="Z115" s="268"/>
      <c r="AA115" s="268"/>
      <c r="AB115" s="268"/>
      <c r="AC115" s="268"/>
      <c r="AD115" s="268"/>
      <c r="AE115" s="268"/>
      <c r="AF115" s="268"/>
      <c r="AG115" s="268"/>
      <c r="AH115" s="268"/>
      <c r="AI115" s="268"/>
    </row>
    <row r="116" spans="2:35" s="101" customFormat="1" ht="15.75">
      <c r="B116" s="319" t="e">
        <f>VLOOKUP(C116,[1]!Companies[#Data],3,FALSE)</f>
        <v>#REF!</v>
      </c>
      <c r="C116" s="263" t="s">
        <v>1001</v>
      </c>
      <c r="D116" s="263" t="s">
        <v>630</v>
      </c>
      <c r="E116" s="263" t="s">
        <v>646</v>
      </c>
      <c r="F116" s="363" t="s">
        <v>486</v>
      </c>
      <c r="G116" s="363" t="s">
        <v>486</v>
      </c>
      <c r="H116" s="363">
        <v>215865</v>
      </c>
      <c r="I116" s="363" t="s">
        <v>616</v>
      </c>
      <c r="J116" s="508">
        <v>340</v>
      </c>
      <c r="K116" s="363" t="s">
        <v>485</v>
      </c>
      <c r="L116" s="516"/>
      <c r="M116" s="263"/>
      <c r="N116" s="263"/>
      <c r="O116" s="320"/>
      <c r="P116" s="263"/>
      <c r="Q116" s="263"/>
      <c r="R116" s="263"/>
      <c r="S116" s="268"/>
      <c r="T116" s="268"/>
      <c r="U116" s="268"/>
      <c r="V116" s="268"/>
      <c r="W116" s="268"/>
      <c r="X116" s="268"/>
      <c r="Y116" s="268"/>
      <c r="Z116" s="268"/>
      <c r="AA116" s="268"/>
      <c r="AB116" s="268"/>
      <c r="AC116" s="268"/>
      <c r="AD116" s="268"/>
      <c r="AE116" s="268"/>
      <c r="AF116" s="268"/>
      <c r="AG116" s="268"/>
      <c r="AH116" s="268"/>
      <c r="AI116" s="268"/>
    </row>
    <row r="117" spans="2:35" s="101" customFormat="1" ht="15.75">
      <c r="B117" s="319" t="e">
        <f>VLOOKUP(C117,[1]!Companies[#Data],3,FALSE)</f>
        <v>#REF!</v>
      </c>
      <c r="C117" s="263" t="s">
        <v>1001</v>
      </c>
      <c r="D117" s="263" t="s">
        <v>630</v>
      </c>
      <c r="E117" s="263" t="s">
        <v>646</v>
      </c>
      <c r="F117" s="363" t="s">
        <v>486</v>
      </c>
      <c r="G117" s="363" t="s">
        <v>486</v>
      </c>
      <c r="H117" s="363">
        <v>215866</v>
      </c>
      <c r="I117" s="363" t="s">
        <v>616</v>
      </c>
      <c r="J117" s="508">
        <v>662</v>
      </c>
      <c r="K117" s="363" t="s">
        <v>485</v>
      </c>
      <c r="L117" s="516"/>
      <c r="M117" s="263"/>
      <c r="N117" s="263"/>
      <c r="O117" s="320"/>
      <c r="P117" s="263"/>
      <c r="Q117" s="263"/>
      <c r="R117" s="263"/>
      <c r="S117" s="268"/>
      <c r="T117" s="268"/>
      <c r="U117" s="268"/>
      <c r="V117" s="268"/>
      <c r="W117" s="268"/>
      <c r="X117" s="268"/>
      <c r="Y117" s="268"/>
      <c r="Z117" s="268"/>
      <c r="AA117" s="268"/>
      <c r="AB117" s="268"/>
      <c r="AC117" s="268"/>
      <c r="AD117" s="268"/>
      <c r="AE117" s="268"/>
      <c r="AF117" s="268"/>
      <c r="AG117" s="268"/>
      <c r="AH117" s="268"/>
      <c r="AI117" s="268"/>
    </row>
    <row r="118" spans="2:35" s="101" customFormat="1" ht="15.75">
      <c r="B118" s="319" t="e">
        <f>VLOOKUP(C118,[1]!Companies[#Data],3,FALSE)</f>
        <v>#REF!</v>
      </c>
      <c r="C118" s="263" t="s">
        <v>1001</v>
      </c>
      <c r="D118" s="263" t="s">
        <v>630</v>
      </c>
      <c r="E118" s="263" t="s">
        <v>646</v>
      </c>
      <c r="F118" s="363" t="s">
        <v>486</v>
      </c>
      <c r="G118" s="363" t="s">
        <v>486</v>
      </c>
      <c r="H118" s="363">
        <v>215867</v>
      </c>
      <c r="I118" s="363" t="s">
        <v>616</v>
      </c>
      <c r="J118" s="508">
        <v>4644</v>
      </c>
      <c r="K118" s="363" t="s">
        <v>485</v>
      </c>
      <c r="L118" s="516"/>
      <c r="M118" s="263"/>
      <c r="N118" s="263"/>
      <c r="O118" s="320"/>
      <c r="P118" s="263"/>
      <c r="Q118" s="263"/>
      <c r="R118" s="263"/>
      <c r="S118" s="268"/>
      <c r="T118" s="268"/>
      <c r="U118" s="268"/>
      <c r="V118" s="268"/>
      <c r="W118" s="268"/>
      <c r="X118" s="268"/>
      <c r="Y118" s="268"/>
      <c r="Z118" s="268"/>
      <c r="AA118" s="268"/>
      <c r="AB118" s="268"/>
      <c r="AC118" s="268"/>
      <c r="AD118" s="268"/>
      <c r="AE118" s="268"/>
      <c r="AF118" s="268"/>
      <c r="AG118" s="268"/>
      <c r="AH118" s="268"/>
      <c r="AI118" s="268"/>
    </row>
    <row r="119" spans="2:35" s="101" customFormat="1" ht="15.75">
      <c r="B119" s="319" t="e">
        <f>VLOOKUP(C119,[1]!Companies[#Data],3,FALSE)</f>
        <v>#REF!</v>
      </c>
      <c r="C119" s="263" t="s">
        <v>1001</v>
      </c>
      <c r="D119" s="263" t="s">
        <v>630</v>
      </c>
      <c r="E119" s="263" t="s">
        <v>646</v>
      </c>
      <c r="F119" s="363" t="s">
        <v>486</v>
      </c>
      <c r="G119" s="363" t="s">
        <v>486</v>
      </c>
      <c r="H119" s="363">
        <v>215868</v>
      </c>
      <c r="I119" s="363" t="s">
        <v>616</v>
      </c>
      <c r="J119" s="508">
        <v>16050</v>
      </c>
      <c r="K119" s="363" t="s">
        <v>485</v>
      </c>
      <c r="L119" s="516"/>
      <c r="M119" s="263"/>
      <c r="N119" s="263"/>
      <c r="O119" s="320"/>
      <c r="P119" s="263"/>
      <c r="Q119" s="263"/>
      <c r="R119" s="263"/>
      <c r="S119" s="268"/>
      <c r="T119" s="268"/>
      <c r="U119" s="268"/>
      <c r="V119" s="268"/>
      <c r="W119" s="268"/>
      <c r="X119" s="268"/>
      <c r="Y119" s="268"/>
      <c r="Z119" s="268"/>
      <c r="AA119" s="268"/>
      <c r="AB119" s="268"/>
      <c r="AC119" s="268"/>
      <c r="AD119" s="268"/>
      <c r="AE119" s="268"/>
      <c r="AF119" s="268"/>
      <c r="AG119" s="268"/>
      <c r="AH119" s="268"/>
      <c r="AI119" s="268"/>
    </row>
    <row r="120" spans="2:35" s="101" customFormat="1" ht="15.75">
      <c r="B120" s="319" t="e">
        <f>VLOOKUP(C120,[1]!Companies[#Data],3,FALSE)</f>
        <v>#REF!</v>
      </c>
      <c r="C120" s="263" t="s">
        <v>1001</v>
      </c>
      <c r="D120" s="263" t="s">
        <v>630</v>
      </c>
      <c r="E120" s="263" t="s">
        <v>646</v>
      </c>
      <c r="F120" s="363" t="s">
        <v>486</v>
      </c>
      <c r="G120" s="363" t="s">
        <v>486</v>
      </c>
      <c r="H120" s="363">
        <v>216162</v>
      </c>
      <c r="I120" s="363" t="s">
        <v>616</v>
      </c>
      <c r="J120" s="508">
        <v>8268</v>
      </c>
      <c r="K120" s="363" t="s">
        <v>485</v>
      </c>
      <c r="L120" s="516"/>
      <c r="M120" s="263"/>
      <c r="N120" s="263"/>
      <c r="O120" s="320"/>
      <c r="P120" s="263"/>
      <c r="Q120" s="263"/>
      <c r="R120" s="263"/>
      <c r="S120" s="268"/>
      <c r="T120" s="268"/>
      <c r="U120" s="268"/>
      <c r="V120" s="268"/>
      <c r="W120" s="268"/>
      <c r="X120" s="268"/>
      <c r="Y120" s="268"/>
      <c r="Z120" s="268"/>
      <c r="AA120" s="268"/>
      <c r="AB120" s="268"/>
      <c r="AC120" s="268"/>
      <c r="AD120" s="268"/>
      <c r="AE120" s="268"/>
      <c r="AF120" s="268"/>
      <c r="AG120" s="268"/>
      <c r="AH120" s="268"/>
      <c r="AI120" s="268"/>
    </row>
    <row r="121" spans="2:35" s="101" customFormat="1" ht="15.75">
      <c r="B121" s="319" t="e">
        <f>VLOOKUP(C121,[1]!Companies[#Data],3,FALSE)</f>
        <v>#REF!</v>
      </c>
      <c r="C121" s="263" t="s">
        <v>1001</v>
      </c>
      <c r="D121" s="263" t="s">
        <v>630</v>
      </c>
      <c r="E121" s="263" t="s">
        <v>646</v>
      </c>
      <c r="F121" s="363" t="s">
        <v>486</v>
      </c>
      <c r="G121" s="363" t="s">
        <v>486</v>
      </c>
      <c r="H121" s="363">
        <v>216656</v>
      </c>
      <c r="I121" s="363" t="s">
        <v>616</v>
      </c>
      <c r="J121" s="508">
        <v>12046</v>
      </c>
      <c r="K121" s="363" t="s">
        <v>485</v>
      </c>
      <c r="L121" s="516"/>
      <c r="M121" s="263"/>
      <c r="N121" s="263"/>
      <c r="O121" s="320"/>
      <c r="P121" s="263"/>
      <c r="Q121" s="263"/>
      <c r="R121" s="263"/>
      <c r="S121" s="268"/>
      <c r="T121" s="268"/>
      <c r="U121" s="268"/>
      <c r="V121" s="268"/>
      <c r="W121" s="268"/>
      <c r="X121" s="268"/>
      <c r="Y121" s="268"/>
      <c r="Z121" s="268"/>
      <c r="AA121" s="268"/>
      <c r="AB121" s="268"/>
      <c r="AC121" s="268"/>
      <c r="AD121" s="268"/>
      <c r="AE121" s="268"/>
      <c r="AF121" s="268"/>
      <c r="AG121" s="268"/>
      <c r="AH121" s="268"/>
      <c r="AI121" s="268"/>
    </row>
    <row r="122" spans="2:35" s="101" customFormat="1" ht="15.75">
      <c r="B122" s="319" t="e">
        <f>VLOOKUP(C122,[1]!Companies[#Data],3,FALSE)</f>
        <v>#REF!</v>
      </c>
      <c r="C122" s="263" t="s">
        <v>1001</v>
      </c>
      <c r="D122" s="263" t="s">
        <v>630</v>
      </c>
      <c r="E122" s="263" t="s">
        <v>646</v>
      </c>
      <c r="F122" s="363" t="s">
        <v>486</v>
      </c>
      <c r="G122" s="363" t="s">
        <v>486</v>
      </c>
      <c r="H122" s="363">
        <v>218560</v>
      </c>
      <c r="I122" s="363" t="s">
        <v>616</v>
      </c>
      <c r="J122" s="508">
        <v>2179434</v>
      </c>
      <c r="K122" s="363" t="s">
        <v>485</v>
      </c>
      <c r="L122" s="516"/>
      <c r="M122" s="263"/>
      <c r="N122" s="263"/>
      <c r="O122" s="320"/>
      <c r="P122" s="263"/>
      <c r="Q122" s="263"/>
      <c r="R122" s="263"/>
      <c r="S122" s="268"/>
      <c r="T122" s="268"/>
      <c r="U122" s="268"/>
      <c r="V122" s="268"/>
      <c r="W122" s="268"/>
      <c r="X122" s="268"/>
      <c r="Y122" s="268"/>
      <c r="Z122" s="268"/>
      <c r="AA122" s="268"/>
      <c r="AB122" s="268"/>
      <c r="AC122" s="268"/>
      <c r="AD122" s="268"/>
      <c r="AE122" s="268"/>
      <c r="AF122" s="268"/>
      <c r="AG122" s="268"/>
      <c r="AH122" s="268"/>
      <c r="AI122" s="268"/>
    </row>
    <row r="123" spans="2:35" s="101" customFormat="1" ht="15.75">
      <c r="B123" s="319" t="e">
        <f>VLOOKUP(C123,[1]!Companies[#Data],3,FALSE)</f>
        <v>#REF!</v>
      </c>
      <c r="C123" s="263" t="s">
        <v>1001</v>
      </c>
      <c r="D123" s="263" t="s">
        <v>630</v>
      </c>
      <c r="E123" s="263" t="s">
        <v>646</v>
      </c>
      <c r="F123" s="363" t="s">
        <v>486</v>
      </c>
      <c r="G123" s="363" t="s">
        <v>486</v>
      </c>
      <c r="H123" s="363">
        <v>220792</v>
      </c>
      <c r="I123" s="363" t="s">
        <v>616</v>
      </c>
      <c r="J123" s="508">
        <v>16714</v>
      </c>
      <c r="K123" s="363" t="s">
        <v>485</v>
      </c>
      <c r="L123" s="516"/>
      <c r="M123" s="263"/>
      <c r="N123" s="263"/>
      <c r="O123" s="320"/>
      <c r="P123" s="263"/>
      <c r="Q123" s="263"/>
      <c r="R123" s="263"/>
      <c r="S123" s="268"/>
      <c r="T123" s="268"/>
      <c r="U123" s="268"/>
      <c r="V123" s="268"/>
      <c r="W123" s="268"/>
      <c r="X123" s="268"/>
      <c r="Y123" s="268"/>
      <c r="Z123" s="268"/>
      <c r="AA123" s="268"/>
      <c r="AB123" s="268"/>
      <c r="AC123" s="268"/>
      <c r="AD123" s="268"/>
      <c r="AE123" s="268"/>
      <c r="AF123" s="268"/>
      <c r="AG123" s="268"/>
      <c r="AH123" s="268"/>
      <c r="AI123" s="268"/>
    </row>
    <row r="124" spans="2:35" s="101" customFormat="1" ht="15.75">
      <c r="B124" s="319" t="e">
        <f>VLOOKUP(C124,[1]!Companies[#Data],3,FALSE)</f>
        <v>#REF!</v>
      </c>
      <c r="C124" s="263" t="s">
        <v>1001</v>
      </c>
      <c r="D124" s="263" t="s">
        <v>630</v>
      </c>
      <c r="E124" s="263" t="s">
        <v>646</v>
      </c>
      <c r="F124" s="363" t="s">
        <v>486</v>
      </c>
      <c r="G124" s="363" t="s">
        <v>486</v>
      </c>
      <c r="H124" s="363">
        <v>220814</v>
      </c>
      <c r="I124" s="363" t="s">
        <v>616</v>
      </c>
      <c r="J124" s="508">
        <v>98878</v>
      </c>
      <c r="K124" s="363" t="s">
        <v>485</v>
      </c>
      <c r="L124" s="516"/>
      <c r="M124" s="263"/>
      <c r="N124" s="263"/>
      <c r="O124" s="320"/>
      <c r="P124" s="263"/>
      <c r="Q124" s="263"/>
      <c r="R124" s="263"/>
      <c r="S124" s="268"/>
      <c r="T124" s="268"/>
      <c r="U124" s="268"/>
      <c r="V124" s="268"/>
      <c r="W124" s="268"/>
      <c r="X124" s="268"/>
      <c r="Y124" s="268"/>
      <c r="Z124" s="268"/>
      <c r="AA124" s="268"/>
      <c r="AB124" s="268"/>
      <c r="AC124" s="268"/>
      <c r="AD124" s="268"/>
      <c r="AE124" s="268"/>
      <c r="AF124" s="268"/>
      <c r="AG124" s="268"/>
      <c r="AH124" s="268"/>
      <c r="AI124" s="268"/>
    </row>
    <row r="125" spans="2:35" s="101" customFormat="1" ht="15.75">
      <c r="B125" s="319" t="e">
        <f>VLOOKUP(C125,[1]!Companies[#Data],3,FALSE)</f>
        <v>#REF!</v>
      </c>
      <c r="C125" s="263" t="s">
        <v>1001</v>
      </c>
      <c r="D125" s="263" t="s">
        <v>630</v>
      </c>
      <c r="E125" s="263" t="s">
        <v>646</v>
      </c>
      <c r="F125" s="363" t="s">
        <v>486</v>
      </c>
      <c r="G125" s="363" t="s">
        <v>486</v>
      </c>
      <c r="H125" s="363">
        <v>221332</v>
      </c>
      <c r="I125" s="363" t="s">
        <v>616</v>
      </c>
      <c r="J125" s="508">
        <v>12772</v>
      </c>
      <c r="K125" s="363" t="s">
        <v>485</v>
      </c>
      <c r="L125" s="516"/>
      <c r="M125" s="263"/>
      <c r="N125" s="263"/>
      <c r="O125" s="320"/>
      <c r="P125" s="263"/>
      <c r="Q125" s="263"/>
      <c r="R125" s="263"/>
      <c r="S125" s="268"/>
      <c r="T125" s="268"/>
      <c r="U125" s="268"/>
      <c r="V125" s="268"/>
      <c r="W125" s="268"/>
      <c r="X125" s="268"/>
      <c r="Y125" s="268"/>
      <c r="Z125" s="268"/>
      <c r="AA125" s="268"/>
      <c r="AB125" s="268"/>
      <c r="AC125" s="268"/>
      <c r="AD125" s="268"/>
      <c r="AE125" s="268"/>
      <c r="AF125" s="268"/>
      <c r="AG125" s="268"/>
      <c r="AH125" s="268"/>
      <c r="AI125" s="268"/>
    </row>
    <row r="126" spans="2:35" s="101" customFormat="1" ht="15.75">
      <c r="B126" s="319" t="e">
        <f>VLOOKUP(C126,[1]!Companies[#Data],3,FALSE)</f>
        <v>#REF!</v>
      </c>
      <c r="C126" s="263" t="s">
        <v>1001</v>
      </c>
      <c r="D126" s="263" t="s">
        <v>630</v>
      </c>
      <c r="E126" s="263" t="s">
        <v>646</v>
      </c>
      <c r="F126" s="363" t="s">
        <v>486</v>
      </c>
      <c r="G126" s="363" t="s">
        <v>486</v>
      </c>
      <c r="H126" s="363">
        <v>221333</v>
      </c>
      <c r="I126" s="363" t="s">
        <v>616</v>
      </c>
      <c r="J126" s="508">
        <v>13118</v>
      </c>
      <c r="K126" s="363" t="s">
        <v>485</v>
      </c>
      <c r="L126" s="516"/>
      <c r="M126" s="263"/>
      <c r="N126" s="263"/>
      <c r="O126" s="320"/>
      <c r="P126" s="263"/>
      <c r="Q126" s="263"/>
      <c r="R126" s="263"/>
      <c r="S126" s="268"/>
      <c r="T126" s="268"/>
      <c r="U126" s="268"/>
      <c r="V126" s="268"/>
      <c r="W126" s="268"/>
      <c r="X126" s="268"/>
      <c r="Y126" s="268"/>
      <c r="Z126" s="268"/>
      <c r="AA126" s="268"/>
      <c r="AB126" s="268"/>
      <c r="AC126" s="268"/>
      <c r="AD126" s="268"/>
      <c r="AE126" s="268"/>
      <c r="AF126" s="268"/>
      <c r="AG126" s="268"/>
      <c r="AH126" s="268"/>
      <c r="AI126" s="268"/>
    </row>
    <row r="127" spans="2:35" s="101" customFormat="1" ht="15.75">
      <c r="B127" s="319" t="e">
        <f>VLOOKUP(C127,[1]!Companies[#Data],3,FALSE)</f>
        <v>#REF!</v>
      </c>
      <c r="C127" s="263" t="s">
        <v>1001</v>
      </c>
      <c r="D127" s="263" t="s">
        <v>630</v>
      </c>
      <c r="E127" s="263" t="s">
        <v>646</v>
      </c>
      <c r="F127" s="363" t="s">
        <v>486</v>
      </c>
      <c r="G127" s="363" t="s">
        <v>486</v>
      </c>
      <c r="H127" s="363">
        <v>221334</v>
      </c>
      <c r="I127" s="363" t="s">
        <v>616</v>
      </c>
      <c r="J127" s="508">
        <v>5428</v>
      </c>
      <c r="K127" s="363" t="s">
        <v>485</v>
      </c>
      <c r="L127" s="516"/>
      <c r="M127" s="263"/>
      <c r="N127" s="263"/>
      <c r="O127" s="320"/>
      <c r="P127" s="263"/>
      <c r="Q127" s="263"/>
      <c r="R127" s="263"/>
      <c r="S127" s="268"/>
      <c r="T127" s="268"/>
      <c r="U127" s="268"/>
      <c r="V127" s="268"/>
      <c r="W127" s="268"/>
      <c r="X127" s="268"/>
      <c r="Y127" s="268"/>
      <c r="Z127" s="268"/>
      <c r="AA127" s="268"/>
      <c r="AB127" s="268"/>
      <c r="AC127" s="268"/>
      <c r="AD127" s="268"/>
      <c r="AE127" s="268"/>
      <c r="AF127" s="268"/>
      <c r="AG127" s="268"/>
      <c r="AH127" s="268"/>
      <c r="AI127" s="268"/>
    </row>
    <row r="128" spans="2:35" s="101" customFormat="1" ht="15.75">
      <c r="B128" s="319" t="e">
        <f>VLOOKUP(C128,[1]!Companies[#Data],3,FALSE)</f>
        <v>#REF!</v>
      </c>
      <c r="C128" s="263" t="s">
        <v>1001</v>
      </c>
      <c r="D128" s="263" t="s">
        <v>630</v>
      </c>
      <c r="E128" s="263" t="s">
        <v>646</v>
      </c>
      <c r="F128" s="363" t="s">
        <v>486</v>
      </c>
      <c r="G128" s="363" t="s">
        <v>486</v>
      </c>
      <c r="H128" s="363">
        <v>225924</v>
      </c>
      <c r="I128" s="363" t="s">
        <v>616</v>
      </c>
      <c r="J128" s="508">
        <v>183836</v>
      </c>
      <c r="K128" s="363" t="s">
        <v>485</v>
      </c>
      <c r="L128" s="516"/>
      <c r="M128" s="263"/>
      <c r="N128" s="263"/>
      <c r="O128" s="320"/>
      <c r="P128" s="263"/>
      <c r="Q128" s="263"/>
      <c r="R128" s="263"/>
      <c r="S128" s="268"/>
      <c r="T128" s="268"/>
      <c r="U128" s="268"/>
      <c r="V128" s="268"/>
      <c r="W128" s="268"/>
      <c r="X128" s="268"/>
      <c r="Y128" s="268"/>
      <c r="Z128" s="268"/>
      <c r="AA128" s="268"/>
      <c r="AB128" s="268"/>
      <c r="AC128" s="268"/>
      <c r="AD128" s="268"/>
      <c r="AE128" s="268"/>
      <c r="AF128" s="268"/>
      <c r="AG128" s="268"/>
      <c r="AH128" s="268"/>
      <c r="AI128" s="268"/>
    </row>
    <row r="129" spans="2:35" s="101" customFormat="1" ht="15.75">
      <c r="B129" s="319" t="e">
        <f>VLOOKUP(C129,[1]!Companies[#Data],3,FALSE)</f>
        <v>#REF!</v>
      </c>
      <c r="C129" s="263" t="s">
        <v>1001</v>
      </c>
      <c r="D129" s="263" t="s">
        <v>630</v>
      </c>
      <c r="E129" s="263" t="s">
        <v>646</v>
      </c>
      <c r="F129" s="363" t="s">
        <v>486</v>
      </c>
      <c r="G129" s="363" t="s">
        <v>486</v>
      </c>
      <c r="H129" s="363">
        <v>226400</v>
      </c>
      <c r="I129" s="363" t="s">
        <v>616</v>
      </c>
      <c r="J129" s="508">
        <v>112286</v>
      </c>
      <c r="K129" s="363" t="s">
        <v>485</v>
      </c>
      <c r="L129" s="516"/>
      <c r="M129" s="263"/>
      <c r="N129" s="263"/>
      <c r="O129" s="320"/>
      <c r="P129" s="263"/>
      <c r="Q129" s="263"/>
      <c r="R129" s="263"/>
      <c r="S129" s="268"/>
      <c r="T129" s="268"/>
      <c r="U129" s="268"/>
      <c r="V129" s="268"/>
      <c r="W129" s="268"/>
      <c r="X129" s="268"/>
      <c r="Y129" s="268"/>
      <c r="Z129" s="268"/>
      <c r="AA129" s="268"/>
      <c r="AB129" s="268"/>
      <c r="AC129" s="268"/>
      <c r="AD129" s="268"/>
      <c r="AE129" s="268"/>
      <c r="AF129" s="268"/>
      <c r="AG129" s="268"/>
      <c r="AH129" s="268"/>
      <c r="AI129" s="268"/>
    </row>
    <row r="130" spans="2:35" s="101" customFormat="1" ht="15.75">
      <c r="B130" s="319" t="e">
        <f>VLOOKUP(C130,[1]!Companies[#Data],3,FALSE)</f>
        <v>#REF!</v>
      </c>
      <c r="C130" s="263" t="s">
        <v>1001</v>
      </c>
      <c r="D130" s="263" t="s">
        <v>630</v>
      </c>
      <c r="E130" s="263" t="s">
        <v>646</v>
      </c>
      <c r="F130" s="363" t="s">
        <v>486</v>
      </c>
      <c r="G130" s="363" t="s">
        <v>486</v>
      </c>
      <c r="H130" s="363">
        <v>226401</v>
      </c>
      <c r="I130" s="363" t="s">
        <v>616</v>
      </c>
      <c r="J130" s="508">
        <v>71594</v>
      </c>
      <c r="K130" s="363" t="s">
        <v>485</v>
      </c>
      <c r="L130" s="516"/>
      <c r="M130" s="263"/>
      <c r="N130" s="263"/>
      <c r="O130" s="320"/>
      <c r="P130" s="263"/>
      <c r="Q130" s="263"/>
      <c r="R130" s="263"/>
      <c r="S130" s="268"/>
      <c r="T130" s="268"/>
      <c r="U130" s="268"/>
      <c r="V130" s="268"/>
      <c r="W130" s="268"/>
      <c r="X130" s="268"/>
      <c r="Y130" s="268"/>
      <c r="Z130" s="268"/>
      <c r="AA130" s="268"/>
      <c r="AB130" s="268"/>
      <c r="AC130" s="268"/>
      <c r="AD130" s="268"/>
      <c r="AE130" s="268"/>
      <c r="AF130" s="268"/>
      <c r="AG130" s="268"/>
      <c r="AH130" s="268"/>
      <c r="AI130" s="268"/>
    </row>
    <row r="131" spans="2:35" s="101" customFormat="1" ht="15.75">
      <c r="B131" s="319" t="e">
        <f>VLOOKUP(C131,[1]!Companies[#Data],3,FALSE)</f>
        <v>#REF!</v>
      </c>
      <c r="C131" s="263" t="s">
        <v>1001</v>
      </c>
      <c r="D131" s="263" t="s">
        <v>630</v>
      </c>
      <c r="E131" s="263" t="s">
        <v>646</v>
      </c>
      <c r="F131" s="363" t="s">
        <v>486</v>
      </c>
      <c r="G131" s="363" t="s">
        <v>486</v>
      </c>
      <c r="H131" s="363">
        <v>237610</v>
      </c>
      <c r="I131" s="363" t="s">
        <v>616</v>
      </c>
      <c r="J131" s="508">
        <v>75152</v>
      </c>
      <c r="K131" s="363" t="s">
        <v>485</v>
      </c>
      <c r="L131" s="516"/>
      <c r="M131" s="263"/>
      <c r="N131" s="263"/>
      <c r="O131" s="320"/>
      <c r="P131" s="263"/>
      <c r="Q131" s="263"/>
      <c r="R131" s="263"/>
      <c r="S131" s="268"/>
      <c r="T131" s="268"/>
      <c r="U131" s="268"/>
      <c r="V131" s="268"/>
      <c r="W131" s="268"/>
      <c r="X131" s="268"/>
      <c r="Y131" s="268"/>
      <c r="Z131" s="268"/>
      <c r="AA131" s="268"/>
      <c r="AB131" s="268"/>
      <c r="AC131" s="268"/>
      <c r="AD131" s="268"/>
      <c r="AE131" s="268"/>
      <c r="AF131" s="268"/>
      <c r="AG131" s="268"/>
      <c r="AH131" s="268"/>
      <c r="AI131" s="268"/>
    </row>
    <row r="132" spans="2:35" s="101" customFormat="1" ht="15.75">
      <c r="B132" s="319" t="e">
        <f>VLOOKUP(C132,[1]!Companies[#Data],3,FALSE)</f>
        <v>#REF!</v>
      </c>
      <c r="C132" s="263" t="s">
        <v>1001</v>
      </c>
      <c r="D132" s="263" t="s">
        <v>630</v>
      </c>
      <c r="E132" s="263" t="s">
        <v>646</v>
      </c>
      <c r="F132" s="363" t="s">
        <v>486</v>
      </c>
      <c r="G132" s="363" t="s">
        <v>486</v>
      </c>
      <c r="H132" s="363">
        <v>238482</v>
      </c>
      <c r="I132" s="363" t="s">
        <v>616</v>
      </c>
      <c r="J132" s="508">
        <v>355234</v>
      </c>
      <c r="K132" s="363" t="s">
        <v>485</v>
      </c>
      <c r="L132" s="516"/>
      <c r="M132" s="263"/>
      <c r="N132" s="263"/>
      <c r="O132" s="320"/>
      <c r="P132" s="263"/>
      <c r="Q132" s="263"/>
      <c r="R132" s="263"/>
      <c r="S132" s="268"/>
      <c r="T132" s="268"/>
      <c r="U132" s="268"/>
      <c r="V132" s="268"/>
      <c r="W132" s="268"/>
      <c r="X132" s="268"/>
      <c r="Y132" s="268"/>
      <c r="Z132" s="268"/>
      <c r="AA132" s="268"/>
      <c r="AB132" s="268"/>
      <c r="AC132" s="268"/>
      <c r="AD132" s="268"/>
      <c r="AE132" s="268"/>
      <c r="AF132" s="268"/>
      <c r="AG132" s="268"/>
      <c r="AH132" s="268"/>
      <c r="AI132" s="268"/>
    </row>
    <row r="133" spans="2:35" s="101" customFormat="1" ht="15.75">
      <c r="B133" s="319" t="e">
        <f>VLOOKUP(C133,[1]!Companies[#Data],3,FALSE)</f>
        <v>#REF!</v>
      </c>
      <c r="C133" s="263" t="s">
        <v>1001</v>
      </c>
      <c r="D133" s="263" t="s">
        <v>630</v>
      </c>
      <c r="E133" s="263" t="s">
        <v>646</v>
      </c>
      <c r="F133" s="363" t="s">
        <v>486</v>
      </c>
      <c r="G133" s="363" t="s">
        <v>486</v>
      </c>
      <c r="H133" s="363">
        <v>242272</v>
      </c>
      <c r="I133" s="363" t="s">
        <v>616</v>
      </c>
      <c r="J133" s="508">
        <v>53932</v>
      </c>
      <c r="K133" s="363" t="s">
        <v>485</v>
      </c>
      <c r="L133" s="516"/>
      <c r="M133" s="263"/>
      <c r="N133" s="263"/>
      <c r="O133" s="320"/>
      <c r="P133" s="263"/>
      <c r="Q133" s="263"/>
      <c r="R133" s="263"/>
      <c r="S133" s="268"/>
      <c r="T133" s="268"/>
      <c r="U133" s="268"/>
      <c r="V133" s="268"/>
      <c r="W133" s="268"/>
      <c r="X133" s="268"/>
      <c r="Y133" s="268"/>
      <c r="Z133" s="268"/>
      <c r="AA133" s="268"/>
      <c r="AB133" s="268"/>
      <c r="AC133" s="268"/>
      <c r="AD133" s="268"/>
      <c r="AE133" s="268"/>
      <c r="AF133" s="268"/>
      <c r="AG133" s="268"/>
      <c r="AH133" s="268"/>
      <c r="AI133" s="268"/>
    </row>
    <row r="134" spans="2:35" s="101" customFormat="1" ht="15.75">
      <c r="B134" s="319" t="e">
        <f>VLOOKUP(C134,[1]!Companies[#Data],3,FALSE)</f>
        <v>#REF!</v>
      </c>
      <c r="C134" s="263" t="s">
        <v>1001</v>
      </c>
      <c r="D134" s="263" t="s">
        <v>630</v>
      </c>
      <c r="E134" s="263" t="s">
        <v>646</v>
      </c>
      <c r="F134" s="363" t="s">
        <v>486</v>
      </c>
      <c r="G134" s="363" t="s">
        <v>486</v>
      </c>
      <c r="H134" s="363">
        <v>242274</v>
      </c>
      <c r="I134" s="363" t="s">
        <v>616</v>
      </c>
      <c r="J134" s="508">
        <v>3056</v>
      </c>
      <c r="K134" s="363" t="s">
        <v>485</v>
      </c>
      <c r="L134" s="516"/>
      <c r="M134" s="263"/>
      <c r="N134" s="263"/>
      <c r="O134" s="320"/>
      <c r="P134" s="263"/>
      <c r="Q134" s="263"/>
      <c r="R134" s="263"/>
      <c r="S134" s="268"/>
      <c r="T134" s="268"/>
      <c r="U134" s="268"/>
      <c r="V134" s="268"/>
      <c r="W134" s="268"/>
      <c r="X134" s="268"/>
      <c r="Y134" s="268"/>
      <c r="Z134" s="268"/>
      <c r="AA134" s="268"/>
      <c r="AB134" s="268"/>
      <c r="AC134" s="268"/>
      <c r="AD134" s="268"/>
      <c r="AE134" s="268"/>
      <c r="AF134" s="268"/>
      <c r="AG134" s="268"/>
      <c r="AH134" s="268"/>
      <c r="AI134" s="268"/>
    </row>
    <row r="135" spans="2:35" s="101" customFormat="1" ht="15.75">
      <c r="B135" s="319" t="e">
        <f>VLOOKUP(C135,[1]!Companies[#Data],3,FALSE)</f>
        <v>#REF!</v>
      </c>
      <c r="C135" s="263" t="s">
        <v>1001</v>
      </c>
      <c r="D135" s="263" t="s">
        <v>630</v>
      </c>
      <c r="E135" s="263" t="s">
        <v>646</v>
      </c>
      <c r="F135" s="363" t="s">
        <v>486</v>
      </c>
      <c r="G135" s="363" t="s">
        <v>486</v>
      </c>
      <c r="H135" s="363">
        <v>226630</v>
      </c>
      <c r="I135" s="363" t="s">
        <v>616</v>
      </c>
      <c r="J135" s="508">
        <v>5462426</v>
      </c>
      <c r="K135" s="363" t="s">
        <v>485</v>
      </c>
      <c r="L135" s="516"/>
      <c r="M135" s="263"/>
      <c r="N135" s="263"/>
      <c r="O135" s="320"/>
      <c r="P135" s="263"/>
      <c r="Q135" s="263"/>
      <c r="R135" s="263"/>
      <c r="S135" s="268"/>
      <c r="T135" s="268"/>
      <c r="U135" s="268"/>
      <c r="V135" s="268"/>
      <c r="W135" s="268"/>
      <c r="X135" s="268"/>
      <c r="Y135" s="268"/>
      <c r="Z135" s="268"/>
      <c r="AA135" s="268"/>
      <c r="AB135" s="268"/>
      <c r="AC135" s="268"/>
      <c r="AD135" s="268"/>
      <c r="AE135" s="268"/>
      <c r="AF135" s="268"/>
      <c r="AG135" s="268"/>
      <c r="AH135" s="268"/>
      <c r="AI135" s="268"/>
    </row>
    <row r="136" spans="2:35" s="101" customFormat="1" ht="15.75">
      <c r="B136" s="319" t="e">
        <f>VLOOKUP(C136,[1]!Companies[#Data],3,FALSE)</f>
        <v>#REF!</v>
      </c>
      <c r="C136" s="263" t="s">
        <v>1001</v>
      </c>
      <c r="D136" s="263" t="s">
        <v>630</v>
      </c>
      <c r="E136" s="263" t="s">
        <v>646</v>
      </c>
      <c r="F136" s="363" t="s">
        <v>486</v>
      </c>
      <c r="G136" s="363" t="s">
        <v>486</v>
      </c>
      <c r="H136" s="363">
        <v>223235</v>
      </c>
      <c r="I136" s="363" t="s">
        <v>616</v>
      </c>
      <c r="J136" s="508">
        <v>16532</v>
      </c>
      <c r="K136" s="363" t="s">
        <v>485</v>
      </c>
      <c r="L136" s="516"/>
      <c r="M136" s="263"/>
      <c r="N136" s="263"/>
      <c r="O136" s="320"/>
      <c r="P136" s="263"/>
      <c r="Q136" s="263"/>
      <c r="R136" s="263"/>
      <c r="S136" s="268"/>
      <c r="T136" s="268"/>
      <c r="U136" s="268"/>
      <c r="V136" s="268"/>
      <c r="W136" s="268"/>
      <c r="X136" s="268"/>
      <c r="Y136" s="268"/>
      <c r="Z136" s="268"/>
      <c r="AA136" s="268"/>
      <c r="AB136" s="268"/>
      <c r="AC136" s="268"/>
      <c r="AD136" s="268"/>
      <c r="AE136" s="268"/>
      <c r="AF136" s="268"/>
      <c r="AG136" s="268"/>
      <c r="AH136" s="268"/>
      <c r="AI136" s="268"/>
    </row>
    <row r="137" spans="2:35" s="101" customFormat="1" ht="15.75">
      <c r="B137" s="319" t="e">
        <f>VLOOKUP(C137,[1]!Companies[#Data],3,FALSE)</f>
        <v>#REF!</v>
      </c>
      <c r="C137" s="263" t="s">
        <v>1001</v>
      </c>
      <c r="D137" s="263" t="s">
        <v>630</v>
      </c>
      <c r="E137" s="263" t="s">
        <v>646</v>
      </c>
      <c r="F137" s="363" t="s">
        <v>486</v>
      </c>
      <c r="G137" s="363" t="s">
        <v>486</v>
      </c>
      <c r="H137" s="363">
        <v>227112</v>
      </c>
      <c r="I137" s="363" t="s">
        <v>616</v>
      </c>
      <c r="J137" s="508">
        <v>38709</v>
      </c>
      <c r="K137" s="363" t="s">
        <v>485</v>
      </c>
      <c r="L137" s="516"/>
      <c r="M137" s="263"/>
      <c r="N137" s="263"/>
      <c r="O137" s="320"/>
      <c r="P137" s="263"/>
      <c r="Q137" s="263"/>
      <c r="R137" s="263"/>
      <c r="S137" s="268"/>
      <c r="T137" s="268"/>
      <c r="U137" s="268"/>
      <c r="V137" s="268"/>
      <c r="W137" s="268"/>
      <c r="X137" s="268"/>
      <c r="Y137" s="268"/>
      <c r="Z137" s="268"/>
      <c r="AA137" s="268"/>
      <c r="AB137" s="268"/>
      <c r="AC137" s="268"/>
      <c r="AD137" s="268"/>
      <c r="AE137" s="268"/>
      <c r="AF137" s="268"/>
      <c r="AG137" s="268"/>
      <c r="AH137" s="268"/>
      <c r="AI137" s="268"/>
    </row>
    <row r="138" spans="2:35" s="101" customFormat="1" ht="15.75">
      <c r="B138" s="319" t="e">
        <f>VLOOKUP(C138,[1]!Companies[#Data],3,FALSE)</f>
        <v>#REF!</v>
      </c>
      <c r="C138" s="263" t="s">
        <v>1001</v>
      </c>
      <c r="D138" s="263" t="s">
        <v>630</v>
      </c>
      <c r="E138" s="263" t="s">
        <v>646</v>
      </c>
      <c r="F138" s="363" t="s">
        <v>486</v>
      </c>
      <c r="G138" s="363" t="s">
        <v>486</v>
      </c>
      <c r="H138" s="363">
        <v>227163</v>
      </c>
      <c r="I138" s="363" t="s">
        <v>616</v>
      </c>
      <c r="J138" s="508">
        <v>14730</v>
      </c>
      <c r="K138" s="363" t="s">
        <v>485</v>
      </c>
      <c r="L138" s="516"/>
      <c r="M138" s="263"/>
      <c r="N138" s="263"/>
      <c r="O138" s="320"/>
      <c r="P138" s="263"/>
      <c r="Q138" s="263"/>
      <c r="R138" s="263"/>
      <c r="S138" s="268"/>
      <c r="T138" s="268"/>
      <c r="U138" s="268"/>
      <c r="V138" s="268"/>
      <c r="W138" s="268"/>
      <c r="X138" s="268"/>
      <c r="Y138" s="268"/>
      <c r="Z138" s="268"/>
      <c r="AA138" s="268"/>
      <c r="AB138" s="268"/>
      <c r="AC138" s="268"/>
      <c r="AD138" s="268"/>
      <c r="AE138" s="268"/>
      <c r="AF138" s="268"/>
      <c r="AG138" s="268"/>
      <c r="AH138" s="268"/>
      <c r="AI138" s="268"/>
    </row>
    <row r="139" spans="2:35" s="101" customFormat="1" ht="15.75">
      <c r="B139" s="319" t="e">
        <f>VLOOKUP(C139,[1]!Companies[#Data],3,FALSE)</f>
        <v>#REF!</v>
      </c>
      <c r="C139" s="263" t="s">
        <v>1001</v>
      </c>
      <c r="D139" s="263" t="s">
        <v>630</v>
      </c>
      <c r="E139" s="263" t="s">
        <v>646</v>
      </c>
      <c r="F139" s="363" t="s">
        <v>486</v>
      </c>
      <c r="G139" s="363" t="s">
        <v>486</v>
      </c>
      <c r="H139" s="363">
        <v>227176</v>
      </c>
      <c r="I139" s="363" t="s">
        <v>616</v>
      </c>
      <c r="J139" s="508">
        <v>3817</v>
      </c>
      <c r="K139" s="363" t="s">
        <v>485</v>
      </c>
      <c r="L139" s="516"/>
      <c r="M139" s="263"/>
      <c r="N139" s="263"/>
      <c r="O139" s="320"/>
      <c r="P139" s="263"/>
      <c r="Q139" s="263"/>
      <c r="R139" s="263"/>
      <c r="S139" s="268"/>
      <c r="T139" s="268"/>
      <c r="U139" s="268"/>
      <c r="V139" s="268"/>
      <c r="W139" s="268"/>
      <c r="X139" s="268"/>
      <c r="Y139" s="268"/>
      <c r="Z139" s="268"/>
      <c r="AA139" s="268"/>
      <c r="AB139" s="268"/>
      <c r="AC139" s="268"/>
      <c r="AD139" s="268"/>
      <c r="AE139" s="268"/>
      <c r="AF139" s="268"/>
      <c r="AG139" s="268"/>
      <c r="AH139" s="268"/>
      <c r="AI139" s="268"/>
    </row>
    <row r="140" spans="2:35" s="101" customFormat="1" ht="15.75">
      <c r="B140" s="319" t="e">
        <f>VLOOKUP(C140,[1]!Companies[#Data],3,FALSE)</f>
        <v>#REF!</v>
      </c>
      <c r="C140" s="263" t="s">
        <v>1001</v>
      </c>
      <c r="D140" s="263" t="s">
        <v>630</v>
      </c>
      <c r="E140" s="263" t="s">
        <v>646</v>
      </c>
      <c r="F140" s="363" t="s">
        <v>486</v>
      </c>
      <c r="G140" s="363" t="s">
        <v>486</v>
      </c>
      <c r="H140" s="363">
        <v>227630</v>
      </c>
      <c r="I140" s="363" t="s">
        <v>616</v>
      </c>
      <c r="J140" s="508">
        <v>16532</v>
      </c>
      <c r="K140" s="363" t="s">
        <v>485</v>
      </c>
      <c r="L140" s="516"/>
      <c r="M140" s="263"/>
      <c r="N140" s="263"/>
      <c r="O140" s="320"/>
      <c r="P140" s="263"/>
      <c r="Q140" s="263"/>
      <c r="R140" s="263"/>
      <c r="S140" s="268"/>
      <c r="T140" s="268"/>
      <c r="U140" s="268"/>
      <c r="V140" s="268"/>
      <c r="W140" s="268"/>
      <c r="X140" s="268"/>
      <c r="Y140" s="268"/>
      <c r="Z140" s="268"/>
      <c r="AA140" s="268"/>
      <c r="AB140" s="268"/>
      <c r="AC140" s="268"/>
      <c r="AD140" s="268"/>
      <c r="AE140" s="268"/>
      <c r="AF140" s="268"/>
      <c r="AG140" s="268"/>
      <c r="AH140" s="268"/>
      <c r="AI140" s="268"/>
    </row>
    <row r="141" spans="2:35" s="101" customFormat="1" ht="15.75">
      <c r="B141" s="319" t="e">
        <f>VLOOKUP(C141,[1]!Companies[#Data],3,FALSE)</f>
        <v>#REF!</v>
      </c>
      <c r="C141" s="263" t="s">
        <v>1001</v>
      </c>
      <c r="D141" s="263" t="s">
        <v>630</v>
      </c>
      <c r="E141" s="263" t="s">
        <v>646</v>
      </c>
      <c r="F141" s="363" t="s">
        <v>486</v>
      </c>
      <c r="G141" s="363" t="s">
        <v>486</v>
      </c>
      <c r="H141" s="363">
        <v>199007</v>
      </c>
      <c r="I141" s="363" t="s">
        <v>616</v>
      </c>
      <c r="J141" s="508">
        <v>28212</v>
      </c>
      <c r="K141" s="363" t="s">
        <v>485</v>
      </c>
      <c r="L141" s="516"/>
      <c r="M141" s="263"/>
      <c r="N141" s="263"/>
      <c r="O141" s="320"/>
      <c r="P141" s="263"/>
      <c r="Q141" s="263"/>
      <c r="R141" s="263"/>
      <c r="S141" s="268"/>
      <c r="T141" s="268"/>
      <c r="U141" s="268"/>
      <c r="V141" s="268"/>
      <c r="W141" s="268"/>
      <c r="X141" s="268"/>
      <c r="Y141" s="268"/>
      <c r="Z141" s="268"/>
      <c r="AA141" s="268"/>
      <c r="AB141" s="268"/>
      <c r="AC141" s="268"/>
      <c r="AD141" s="268"/>
      <c r="AE141" s="268"/>
      <c r="AF141" s="268"/>
      <c r="AG141" s="268"/>
      <c r="AH141" s="268"/>
      <c r="AI141" s="268"/>
    </row>
    <row r="142" spans="2:35" s="101" customFormat="1" ht="15.75">
      <c r="B142" s="319" t="e">
        <f>VLOOKUP(C142,[1]!Companies[#Data],3,FALSE)</f>
        <v>#REF!</v>
      </c>
      <c r="C142" s="263" t="s">
        <v>1001</v>
      </c>
      <c r="D142" s="263" t="s">
        <v>630</v>
      </c>
      <c r="E142" s="263" t="s">
        <v>646</v>
      </c>
      <c r="F142" s="363" t="s">
        <v>486</v>
      </c>
      <c r="G142" s="363" t="s">
        <v>486</v>
      </c>
      <c r="H142" s="363">
        <v>225306</v>
      </c>
      <c r="I142" s="363" t="s">
        <v>616</v>
      </c>
      <c r="J142" s="508">
        <v>49596</v>
      </c>
      <c r="K142" s="363" t="s">
        <v>485</v>
      </c>
      <c r="L142" s="516"/>
      <c r="M142" s="263"/>
      <c r="N142" s="263"/>
      <c r="O142" s="320"/>
      <c r="P142" s="263"/>
      <c r="Q142" s="263"/>
      <c r="R142" s="263"/>
      <c r="S142" s="268"/>
      <c r="T142" s="268"/>
      <c r="U142" s="268"/>
      <c r="V142" s="268"/>
      <c r="W142" s="268"/>
      <c r="X142" s="268"/>
      <c r="Y142" s="268"/>
      <c r="Z142" s="268"/>
      <c r="AA142" s="268"/>
      <c r="AB142" s="268"/>
      <c r="AC142" s="268"/>
      <c r="AD142" s="268"/>
      <c r="AE142" s="268"/>
      <c r="AF142" s="268"/>
      <c r="AG142" s="268"/>
      <c r="AH142" s="268"/>
      <c r="AI142" s="268"/>
    </row>
    <row r="143" spans="2:35" s="101" customFormat="1" ht="15.75">
      <c r="B143" s="319" t="e">
        <f>VLOOKUP(C143,[1]!Companies[#Data],3,FALSE)</f>
        <v>#REF!</v>
      </c>
      <c r="C143" s="263" t="s">
        <v>1001</v>
      </c>
      <c r="D143" s="263" t="s">
        <v>630</v>
      </c>
      <c r="E143" s="263" t="s">
        <v>646</v>
      </c>
      <c r="F143" s="363" t="s">
        <v>486</v>
      </c>
      <c r="G143" s="363" t="s">
        <v>486</v>
      </c>
      <c r="H143" s="363">
        <v>202598</v>
      </c>
      <c r="I143" s="363" t="s">
        <v>616</v>
      </c>
      <c r="J143" s="508">
        <v>151764</v>
      </c>
      <c r="K143" s="363" t="s">
        <v>485</v>
      </c>
      <c r="L143" s="516"/>
      <c r="M143" s="263"/>
      <c r="N143" s="263"/>
      <c r="O143" s="320"/>
      <c r="P143" s="263"/>
      <c r="Q143" s="263"/>
      <c r="R143" s="263"/>
      <c r="S143" s="268"/>
      <c r="T143" s="268"/>
      <c r="U143" s="268"/>
      <c r="V143" s="268"/>
      <c r="W143" s="268"/>
      <c r="X143" s="268"/>
      <c r="Y143" s="268"/>
      <c r="Z143" s="268"/>
      <c r="AA143" s="268"/>
      <c r="AB143" s="268"/>
      <c r="AC143" s="268"/>
      <c r="AD143" s="268"/>
      <c r="AE143" s="268"/>
      <c r="AF143" s="268"/>
      <c r="AG143" s="268"/>
      <c r="AH143" s="268"/>
      <c r="AI143" s="268"/>
    </row>
    <row r="144" spans="2:35" s="101" customFormat="1" ht="15.75">
      <c r="B144" s="319" t="e">
        <f>VLOOKUP(C144,[1]!Companies[#Data],3,FALSE)</f>
        <v>#REF!</v>
      </c>
      <c r="C144" s="263" t="s">
        <v>1001</v>
      </c>
      <c r="D144" s="263" t="s">
        <v>630</v>
      </c>
      <c r="E144" s="263" t="s">
        <v>646</v>
      </c>
      <c r="F144" s="363" t="s">
        <v>486</v>
      </c>
      <c r="G144" s="363" t="s">
        <v>486</v>
      </c>
      <c r="H144" s="363">
        <v>202879</v>
      </c>
      <c r="I144" s="363" t="s">
        <v>616</v>
      </c>
      <c r="J144" s="508">
        <v>163666</v>
      </c>
      <c r="K144" s="363" t="s">
        <v>485</v>
      </c>
      <c r="L144" s="516"/>
      <c r="M144" s="263"/>
      <c r="N144" s="263"/>
      <c r="O144" s="320"/>
      <c r="P144" s="263"/>
      <c r="Q144" s="263"/>
      <c r="R144" s="263"/>
      <c r="S144" s="268"/>
      <c r="T144" s="268"/>
      <c r="U144" s="268"/>
      <c r="V144" s="268"/>
      <c r="W144" s="268"/>
      <c r="X144" s="268"/>
      <c r="Y144" s="268"/>
      <c r="Z144" s="268"/>
      <c r="AA144" s="268"/>
      <c r="AB144" s="268"/>
      <c r="AC144" s="268"/>
      <c r="AD144" s="268"/>
      <c r="AE144" s="268"/>
      <c r="AF144" s="268"/>
      <c r="AG144" s="268"/>
      <c r="AH144" s="268"/>
      <c r="AI144" s="268"/>
    </row>
    <row r="145" spans="2:35" s="101" customFormat="1" ht="15.75">
      <c r="B145" s="319" t="e">
        <f>VLOOKUP(C145,[1]!Companies[#Data],3,FALSE)</f>
        <v>#REF!</v>
      </c>
      <c r="C145" s="263" t="s">
        <v>1001</v>
      </c>
      <c r="D145" s="263" t="s">
        <v>630</v>
      </c>
      <c r="E145" s="263" t="s">
        <v>646</v>
      </c>
      <c r="F145" s="363" t="s">
        <v>486</v>
      </c>
      <c r="G145" s="363" t="s">
        <v>486</v>
      </c>
      <c r="H145" s="363">
        <v>225834</v>
      </c>
      <c r="I145" s="363" t="s">
        <v>616</v>
      </c>
      <c r="J145" s="508">
        <v>2980684</v>
      </c>
      <c r="K145" s="363" t="s">
        <v>485</v>
      </c>
      <c r="L145" s="516"/>
      <c r="M145" s="263"/>
      <c r="N145" s="263"/>
      <c r="O145" s="320"/>
      <c r="P145" s="263"/>
      <c r="Q145" s="263"/>
      <c r="R145" s="263"/>
      <c r="S145" s="268"/>
      <c r="T145" s="268"/>
      <c r="U145" s="268"/>
      <c r="V145" s="268"/>
      <c r="W145" s="268"/>
      <c r="X145" s="268"/>
      <c r="Y145" s="268"/>
      <c r="Z145" s="268"/>
      <c r="AA145" s="268"/>
      <c r="AB145" s="268"/>
      <c r="AC145" s="268"/>
      <c r="AD145" s="268"/>
      <c r="AE145" s="268"/>
      <c r="AF145" s="268"/>
      <c r="AG145" s="268"/>
      <c r="AH145" s="268"/>
      <c r="AI145" s="268"/>
    </row>
    <row r="146" spans="2:35" s="101" customFormat="1" ht="15.75">
      <c r="B146" s="319" t="e">
        <f>VLOOKUP(C146,[1]!Companies[#Data],3,FALSE)</f>
        <v>#REF!</v>
      </c>
      <c r="C146" s="263" t="s">
        <v>1001</v>
      </c>
      <c r="D146" s="263" t="s">
        <v>630</v>
      </c>
      <c r="E146" s="263" t="s">
        <v>646</v>
      </c>
      <c r="F146" s="363" t="s">
        <v>486</v>
      </c>
      <c r="G146" s="363" t="s">
        <v>486</v>
      </c>
      <c r="H146" s="363">
        <v>240819</v>
      </c>
      <c r="I146" s="363" t="s">
        <v>616</v>
      </c>
      <c r="J146" s="508">
        <v>1103748</v>
      </c>
      <c r="K146" s="363" t="s">
        <v>485</v>
      </c>
      <c r="L146" s="516"/>
      <c r="M146" s="263"/>
      <c r="N146" s="263"/>
      <c r="O146" s="320"/>
      <c r="P146" s="263"/>
      <c r="Q146" s="263"/>
      <c r="R146" s="263"/>
      <c r="S146" s="268"/>
      <c r="T146" s="268"/>
      <c r="U146" s="268"/>
      <c r="V146" s="268"/>
      <c r="W146" s="268"/>
      <c r="X146" s="268"/>
      <c r="Y146" s="268"/>
      <c r="Z146" s="268"/>
      <c r="AA146" s="268"/>
      <c r="AB146" s="268"/>
      <c r="AC146" s="268"/>
      <c r="AD146" s="268"/>
      <c r="AE146" s="268"/>
      <c r="AF146" s="268"/>
      <c r="AG146" s="268"/>
      <c r="AH146" s="268"/>
      <c r="AI146" s="268"/>
    </row>
    <row r="147" spans="2:35" s="101" customFormat="1" ht="15.75">
      <c r="B147" s="319" t="e">
        <f>VLOOKUP(C147,[1]!Companies[#Data],3,FALSE)</f>
        <v>#REF!</v>
      </c>
      <c r="C147" s="263" t="s">
        <v>1001</v>
      </c>
      <c r="D147" s="263" t="s">
        <v>630</v>
      </c>
      <c r="E147" s="263" t="s">
        <v>646</v>
      </c>
      <c r="F147" s="363" t="s">
        <v>486</v>
      </c>
      <c r="G147" s="363" t="s">
        <v>486</v>
      </c>
      <c r="H147" s="363">
        <v>179845</v>
      </c>
      <c r="I147" s="363" t="s">
        <v>616</v>
      </c>
      <c r="J147" s="508">
        <v>3306</v>
      </c>
      <c r="K147" s="363" t="s">
        <v>485</v>
      </c>
      <c r="L147" s="516"/>
      <c r="M147" s="263"/>
      <c r="N147" s="263"/>
      <c r="O147" s="320"/>
      <c r="P147" s="263"/>
      <c r="Q147" s="263"/>
      <c r="R147" s="263"/>
      <c r="S147" s="268"/>
      <c r="T147" s="268"/>
      <c r="U147" s="268"/>
      <c r="V147" s="268"/>
      <c r="W147" s="268"/>
      <c r="X147" s="268"/>
      <c r="Y147" s="268"/>
      <c r="Z147" s="268"/>
      <c r="AA147" s="268"/>
      <c r="AB147" s="268"/>
      <c r="AC147" s="268"/>
      <c r="AD147" s="268"/>
      <c r="AE147" s="268"/>
      <c r="AF147" s="268"/>
      <c r="AG147" s="268"/>
      <c r="AH147" s="268"/>
      <c r="AI147" s="268"/>
    </row>
    <row r="148" spans="2:35" s="101" customFormat="1" ht="15.75">
      <c r="B148" s="319" t="e">
        <f>VLOOKUP(C148,[1]!Companies[#Data],3,FALSE)</f>
        <v>#REF!</v>
      </c>
      <c r="C148" s="263" t="s">
        <v>1001</v>
      </c>
      <c r="D148" s="263" t="s">
        <v>630</v>
      </c>
      <c r="E148" s="263" t="s">
        <v>646</v>
      </c>
      <c r="F148" s="363" t="s">
        <v>486</v>
      </c>
      <c r="G148" s="363" t="s">
        <v>486</v>
      </c>
      <c r="H148" s="363">
        <v>179846</v>
      </c>
      <c r="I148" s="363" t="s">
        <v>616</v>
      </c>
      <c r="J148" s="508">
        <v>13226</v>
      </c>
      <c r="K148" s="363" t="s">
        <v>485</v>
      </c>
      <c r="L148" s="516"/>
      <c r="M148" s="263"/>
      <c r="N148" s="263"/>
      <c r="O148" s="320"/>
      <c r="P148" s="263"/>
      <c r="Q148" s="263"/>
      <c r="R148" s="263"/>
      <c r="S148" s="268"/>
      <c r="T148" s="268"/>
      <c r="U148" s="268"/>
      <c r="V148" s="268"/>
      <c r="W148" s="268"/>
      <c r="X148" s="268"/>
      <c r="Y148" s="268"/>
      <c r="Z148" s="268"/>
      <c r="AA148" s="268"/>
      <c r="AB148" s="268"/>
      <c r="AC148" s="268"/>
      <c r="AD148" s="268"/>
      <c r="AE148" s="268"/>
      <c r="AF148" s="268"/>
      <c r="AG148" s="268"/>
      <c r="AH148" s="268"/>
      <c r="AI148" s="268"/>
    </row>
    <row r="149" spans="2:35" s="101" customFormat="1" ht="15.75">
      <c r="B149" s="319" t="e">
        <f>VLOOKUP(C149,[1]!Companies[#Data],3,FALSE)</f>
        <v>#REF!</v>
      </c>
      <c r="C149" s="263" t="s">
        <v>1001</v>
      </c>
      <c r="D149" s="263" t="s">
        <v>630</v>
      </c>
      <c r="E149" s="263" t="s">
        <v>646</v>
      </c>
      <c r="F149" s="363" t="s">
        <v>486</v>
      </c>
      <c r="G149" s="363" t="s">
        <v>486</v>
      </c>
      <c r="H149" s="363">
        <v>202600</v>
      </c>
      <c r="I149" s="363" t="s">
        <v>616</v>
      </c>
      <c r="J149" s="508">
        <v>76030</v>
      </c>
      <c r="K149" s="363" t="s">
        <v>485</v>
      </c>
      <c r="L149" s="516"/>
      <c r="M149" s="263"/>
      <c r="N149" s="263"/>
      <c r="O149" s="320"/>
      <c r="P149" s="263"/>
      <c r="Q149" s="263"/>
      <c r="R149" s="263"/>
      <c r="S149" s="268"/>
      <c r="T149" s="268"/>
      <c r="U149" s="268"/>
      <c r="V149" s="268"/>
      <c r="W149" s="268"/>
      <c r="X149" s="268"/>
      <c r="Y149" s="268"/>
      <c r="Z149" s="268"/>
      <c r="AA149" s="268"/>
      <c r="AB149" s="268"/>
      <c r="AC149" s="268"/>
      <c r="AD149" s="268"/>
      <c r="AE149" s="268"/>
      <c r="AF149" s="268"/>
      <c r="AG149" s="268"/>
      <c r="AH149" s="268"/>
      <c r="AI149" s="268"/>
    </row>
    <row r="150" spans="2:35" s="101" customFormat="1" ht="15.75">
      <c r="B150" s="319" t="e">
        <f>VLOOKUP(C150,[1]!Companies[#Data],3,FALSE)</f>
        <v>#REF!</v>
      </c>
      <c r="C150" s="263" t="s">
        <v>1001</v>
      </c>
      <c r="D150" s="263" t="s">
        <v>630</v>
      </c>
      <c r="E150" s="263" t="s">
        <v>646</v>
      </c>
      <c r="F150" s="363" t="s">
        <v>486</v>
      </c>
      <c r="G150" s="363" t="s">
        <v>486</v>
      </c>
      <c r="H150" s="363">
        <v>202601</v>
      </c>
      <c r="I150" s="363" t="s">
        <v>616</v>
      </c>
      <c r="J150" s="508">
        <v>148788</v>
      </c>
      <c r="K150" s="363" t="s">
        <v>485</v>
      </c>
      <c r="L150" s="516"/>
      <c r="M150" s="263"/>
      <c r="N150" s="263"/>
      <c r="O150" s="320"/>
      <c r="P150" s="263"/>
      <c r="Q150" s="263"/>
      <c r="R150" s="263"/>
      <c r="S150" s="268"/>
      <c r="T150" s="268"/>
      <c r="U150" s="268"/>
      <c r="V150" s="268"/>
      <c r="W150" s="268"/>
      <c r="X150" s="268"/>
      <c r="Y150" s="268"/>
      <c r="Z150" s="268"/>
      <c r="AA150" s="268"/>
      <c r="AB150" s="268"/>
      <c r="AC150" s="268"/>
      <c r="AD150" s="268"/>
      <c r="AE150" s="268"/>
      <c r="AF150" s="268"/>
      <c r="AG150" s="268"/>
      <c r="AH150" s="268"/>
      <c r="AI150" s="268"/>
    </row>
    <row r="151" spans="2:35" s="101" customFormat="1" ht="15.75">
      <c r="B151" s="319" t="e">
        <f>VLOOKUP(C151,[1]!Companies[#Data],3,FALSE)</f>
        <v>#REF!</v>
      </c>
      <c r="C151" s="263" t="s">
        <v>1001</v>
      </c>
      <c r="D151" s="263" t="s">
        <v>630</v>
      </c>
      <c r="E151" s="263" t="s">
        <v>646</v>
      </c>
      <c r="F151" s="363" t="s">
        <v>486</v>
      </c>
      <c r="G151" s="363" t="s">
        <v>486</v>
      </c>
      <c r="H151" s="363">
        <v>202878</v>
      </c>
      <c r="I151" s="363" t="s">
        <v>616</v>
      </c>
      <c r="J151" s="508">
        <v>115724</v>
      </c>
      <c r="K151" s="363" t="s">
        <v>485</v>
      </c>
      <c r="L151" s="516"/>
      <c r="M151" s="263"/>
      <c r="N151" s="263"/>
      <c r="O151" s="320"/>
      <c r="P151" s="263"/>
      <c r="Q151" s="263"/>
      <c r="R151" s="263"/>
      <c r="S151" s="268"/>
      <c r="T151" s="268"/>
      <c r="U151" s="268"/>
      <c r="V151" s="268"/>
      <c r="W151" s="268"/>
      <c r="X151" s="268"/>
      <c r="Y151" s="268"/>
      <c r="Z151" s="268"/>
      <c r="AA151" s="268"/>
      <c r="AB151" s="268"/>
      <c r="AC151" s="268"/>
      <c r="AD151" s="268"/>
      <c r="AE151" s="268"/>
      <c r="AF151" s="268"/>
      <c r="AG151" s="268"/>
      <c r="AH151" s="268"/>
      <c r="AI151" s="268"/>
    </row>
    <row r="152" spans="2:35" s="101" customFormat="1" ht="15.75">
      <c r="B152" s="319" t="e">
        <f>VLOOKUP(C152,[1]!Companies[#Data],3,FALSE)</f>
        <v>#REF!</v>
      </c>
      <c r="C152" s="263" t="s">
        <v>1001</v>
      </c>
      <c r="D152" s="263" t="s">
        <v>630</v>
      </c>
      <c r="E152" s="263" t="s">
        <v>646</v>
      </c>
      <c r="F152" s="363" t="s">
        <v>486</v>
      </c>
      <c r="G152" s="363" t="s">
        <v>486</v>
      </c>
      <c r="H152" s="363">
        <v>214804</v>
      </c>
      <c r="I152" s="363" t="s">
        <v>616</v>
      </c>
      <c r="J152" s="508">
        <v>273770</v>
      </c>
      <c r="K152" s="363" t="s">
        <v>485</v>
      </c>
      <c r="L152" s="516"/>
      <c r="M152" s="263"/>
      <c r="N152" s="263"/>
      <c r="O152" s="320"/>
      <c r="P152" s="263"/>
      <c r="Q152" s="263"/>
      <c r="R152" s="263"/>
      <c r="S152" s="268"/>
      <c r="T152" s="268"/>
      <c r="U152" s="268"/>
      <c r="V152" s="268"/>
      <c r="W152" s="268"/>
      <c r="X152" s="268"/>
      <c r="Y152" s="268"/>
      <c r="Z152" s="268"/>
      <c r="AA152" s="268"/>
      <c r="AB152" s="268"/>
      <c r="AC152" s="268"/>
      <c r="AD152" s="268"/>
      <c r="AE152" s="268"/>
      <c r="AF152" s="268"/>
      <c r="AG152" s="268"/>
      <c r="AH152" s="268"/>
      <c r="AI152" s="268"/>
    </row>
    <row r="153" spans="2:35" s="101" customFormat="1" ht="15.75">
      <c r="B153" s="319" t="e">
        <f>VLOOKUP(C153,[1]!Companies[#Data],3,FALSE)</f>
        <v>#REF!</v>
      </c>
      <c r="C153" s="263" t="s">
        <v>1001</v>
      </c>
      <c r="D153" s="263" t="s">
        <v>630</v>
      </c>
      <c r="E153" s="263" t="s">
        <v>646</v>
      </c>
      <c r="F153" s="363" t="s">
        <v>486</v>
      </c>
      <c r="G153" s="363" t="s">
        <v>486</v>
      </c>
      <c r="H153" s="363">
        <v>218137</v>
      </c>
      <c r="I153" s="363" t="s">
        <v>616</v>
      </c>
      <c r="J153" s="508">
        <v>28766</v>
      </c>
      <c r="K153" s="363" t="s">
        <v>485</v>
      </c>
      <c r="L153" s="516"/>
      <c r="M153" s="263"/>
      <c r="N153" s="263"/>
      <c r="O153" s="320"/>
      <c r="P153" s="263"/>
      <c r="Q153" s="263"/>
      <c r="R153" s="263"/>
      <c r="S153" s="268"/>
      <c r="T153" s="268"/>
      <c r="U153" s="268"/>
      <c r="V153" s="268"/>
      <c r="W153" s="268"/>
      <c r="X153" s="268"/>
      <c r="Y153" s="268"/>
      <c r="Z153" s="268"/>
      <c r="AA153" s="268"/>
      <c r="AB153" s="268"/>
      <c r="AC153" s="268"/>
      <c r="AD153" s="268"/>
      <c r="AE153" s="268"/>
      <c r="AF153" s="268"/>
      <c r="AG153" s="268"/>
      <c r="AH153" s="268"/>
      <c r="AI153" s="268"/>
    </row>
    <row r="154" spans="2:35" s="101" customFormat="1" ht="15.75">
      <c r="B154" s="319" t="e">
        <f>VLOOKUP(C154,[1]!Companies[#Data],3,FALSE)</f>
        <v>#REF!</v>
      </c>
      <c r="C154" s="263" t="s">
        <v>1001</v>
      </c>
      <c r="D154" s="263" t="s">
        <v>630</v>
      </c>
      <c r="E154" s="263" t="s">
        <v>646</v>
      </c>
      <c r="F154" s="363" t="s">
        <v>486</v>
      </c>
      <c r="G154" s="363" t="s">
        <v>486</v>
      </c>
      <c r="H154" s="363">
        <v>219096</v>
      </c>
      <c r="I154" s="363" t="s">
        <v>616</v>
      </c>
      <c r="J154" s="508">
        <v>46290</v>
      </c>
      <c r="K154" s="363" t="s">
        <v>485</v>
      </c>
      <c r="L154" s="516"/>
      <c r="M154" s="263"/>
      <c r="N154" s="263"/>
      <c r="O154" s="320"/>
      <c r="P154" s="263"/>
      <c r="Q154" s="263"/>
      <c r="R154" s="263"/>
      <c r="S154" s="268"/>
      <c r="T154" s="268"/>
      <c r="U154" s="268"/>
      <c r="V154" s="268"/>
      <c r="W154" s="268"/>
      <c r="X154" s="268"/>
      <c r="Y154" s="268"/>
      <c r="Z154" s="268"/>
      <c r="AA154" s="268"/>
      <c r="AB154" s="268"/>
      <c r="AC154" s="268"/>
      <c r="AD154" s="268"/>
      <c r="AE154" s="268"/>
      <c r="AF154" s="268"/>
      <c r="AG154" s="268"/>
      <c r="AH154" s="268"/>
      <c r="AI154" s="268"/>
    </row>
    <row r="155" spans="2:35" s="101" customFormat="1" ht="15.75">
      <c r="B155" s="319" t="e">
        <f>VLOOKUP(C155,[1]!Companies[#Data],3,FALSE)</f>
        <v>#REF!</v>
      </c>
      <c r="C155" s="263" t="s">
        <v>1001</v>
      </c>
      <c r="D155" s="263" t="s">
        <v>630</v>
      </c>
      <c r="E155" s="263" t="s">
        <v>646</v>
      </c>
      <c r="F155" s="363" t="s">
        <v>486</v>
      </c>
      <c r="G155" s="363" t="s">
        <v>486</v>
      </c>
      <c r="H155" s="363">
        <v>219219</v>
      </c>
      <c r="I155" s="363" t="s">
        <v>616</v>
      </c>
      <c r="J155" s="508">
        <v>33064</v>
      </c>
      <c r="K155" s="363" t="s">
        <v>485</v>
      </c>
      <c r="L155" s="516"/>
      <c r="M155" s="263"/>
      <c r="N155" s="263"/>
      <c r="O155" s="320"/>
      <c r="P155" s="263"/>
      <c r="Q155" s="263"/>
      <c r="R155" s="263"/>
      <c r="S155" s="268"/>
      <c r="T155" s="268"/>
      <c r="U155" s="268"/>
      <c r="V155" s="268"/>
      <c r="W155" s="268"/>
      <c r="X155" s="268"/>
      <c r="Y155" s="268"/>
      <c r="Z155" s="268"/>
      <c r="AA155" s="268"/>
      <c r="AB155" s="268"/>
      <c r="AC155" s="268"/>
      <c r="AD155" s="268"/>
      <c r="AE155" s="268"/>
      <c r="AF155" s="268"/>
      <c r="AG155" s="268"/>
      <c r="AH155" s="268"/>
      <c r="AI155" s="268"/>
    </row>
    <row r="156" spans="2:35" s="101" customFormat="1" ht="15.75">
      <c r="B156" s="319" t="e">
        <f>VLOOKUP(C156,[1]!Companies[#Data],3,FALSE)</f>
        <v>#REF!</v>
      </c>
      <c r="C156" s="263" t="s">
        <v>1001</v>
      </c>
      <c r="D156" s="263" t="s">
        <v>630</v>
      </c>
      <c r="E156" s="263" t="s">
        <v>646</v>
      </c>
      <c r="F156" s="363" t="s">
        <v>486</v>
      </c>
      <c r="G156" s="363" t="s">
        <v>486</v>
      </c>
      <c r="H156" s="363">
        <v>220539</v>
      </c>
      <c r="I156" s="363" t="s">
        <v>616</v>
      </c>
      <c r="J156" s="508">
        <v>63482</v>
      </c>
      <c r="K156" s="363" t="s">
        <v>485</v>
      </c>
      <c r="L156" s="516"/>
      <c r="M156" s="263"/>
      <c r="N156" s="263"/>
      <c r="O156" s="320"/>
      <c r="P156" s="263"/>
      <c r="Q156" s="263"/>
      <c r="R156" s="263"/>
      <c r="S156" s="268"/>
      <c r="T156" s="268"/>
      <c r="U156" s="268"/>
      <c r="V156" s="268"/>
      <c r="W156" s="268"/>
      <c r="X156" s="268"/>
      <c r="Y156" s="268"/>
      <c r="Z156" s="268"/>
      <c r="AA156" s="268"/>
      <c r="AB156" s="268"/>
      <c r="AC156" s="268"/>
      <c r="AD156" s="268"/>
      <c r="AE156" s="268"/>
      <c r="AF156" s="268"/>
      <c r="AG156" s="268"/>
      <c r="AH156" s="268"/>
      <c r="AI156" s="268"/>
    </row>
    <row r="157" spans="2:35" s="101" customFormat="1" ht="15.75">
      <c r="B157" s="319" t="e">
        <f>VLOOKUP(C157,[1]!Companies[#Data],3,FALSE)</f>
        <v>#REF!</v>
      </c>
      <c r="C157" s="263" t="s">
        <v>1001</v>
      </c>
      <c r="D157" s="263" t="s">
        <v>630</v>
      </c>
      <c r="E157" s="263" t="s">
        <v>646</v>
      </c>
      <c r="F157" s="363" t="s">
        <v>486</v>
      </c>
      <c r="G157" s="363" t="s">
        <v>486</v>
      </c>
      <c r="H157" s="363">
        <v>220540</v>
      </c>
      <c r="I157" s="363" t="s">
        <v>616</v>
      </c>
      <c r="J157" s="508">
        <v>66128</v>
      </c>
      <c r="K157" s="363" t="s">
        <v>485</v>
      </c>
      <c r="L157" s="516"/>
      <c r="M157" s="263"/>
      <c r="N157" s="263"/>
      <c r="O157" s="320"/>
      <c r="P157" s="263"/>
      <c r="Q157" s="263"/>
      <c r="R157" s="263"/>
      <c r="S157" s="268"/>
      <c r="T157" s="268"/>
      <c r="U157" s="268"/>
      <c r="V157" s="268"/>
      <c r="W157" s="268"/>
      <c r="X157" s="268"/>
      <c r="Y157" s="268"/>
      <c r="Z157" s="268"/>
      <c r="AA157" s="268"/>
      <c r="AB157" s="268"/>
      <c r="AC157" s="268"/>
      <c r="AD157" s="268"/>
      <c r="AE157" s="268"/>
      <c r="AF157" s="268"/>
      <c r="AG157" s="268"/>
      <c r="AH157" s="268"/>
      <c r="AI157" s="268"/>
    </row>
    <row r="158" spans="2:35" s="101" customFormat="1" ht="15.75">
      <c r="B158" s="319" t="e">
        <f>VLOOKUP(C158,[1]!Companies[#Data],3,FALSE)</f>
        <v>#REF!</v>
      </c>
      <c r="C158" s="263" t="s">
        <v>1001</v>
      </c>
      <c r="D158" s="263" t="s">
        <v>630</v>
      </c>
      <c r="E158" s="263" t="s">
        <v>646</v>
      </c>
      <c r="F158" s="363" t="s">
        <v>486</v>
      </c>
      <c r="G158" s="363" t="s">
        <v>486</v>
      </c>
      <c r="H158" s="363">
        <v>221737</v>
      </c>
      <c r="I158" s="363" t="s">
        <v>616</v>
      </c>
      <c r="J158" s="508">
        <v>89934</v>
      </c>
      <c r="K158" s="363" t="s">
        <v>485</v>
      </c>
      <c r="L158" s="516"/>
      <c r="M158" s="263"/>
      <c r="N158" s="263"/>
      <c r="O158" s="320"/>
      <c r="P158" s="263"/>
      <c r="Q158" s="263"/>
      <c r="R158" s="263"/>
      <c r="S158" s="268"/>
      <c r="T158" s="268"/>
      <c r="U158" s="268"/>
      <c r="V158" s="268"/>
      <c r="W158" s="268"/>
      <c r="X158" s="268"/>
      <c r="Y158" s="268"/>
      <c r="Z158" s="268"/>
      <c r="AA158" s="268"/>
      <c r="AB158" s="268"/>
      <c r="AC158" s="268"/>
      <c r="AD158" s="268"/>
      <c r="AE158" s="268"/>
      <c r="AF158" s="268"/>
      <c r="AG158" s="268"/>
      <c r="AH158" s="268"/>
      <c r="AI158" s="268"/>
    </row>
    <row r="159" spans="2:35" s="101" customFormat="1" ht="15.75">
      <c r="B159" s="319" t="e">
        <f>VLOOKUP(C159,[1]!Companies[#Data],3,FALSE)</f>
        <v>#REF!</v>
      </c>
      <c r="C159" s="263" t="s">
        <v>1001</v>
      </c>
      <c r="D159" s="263" t="s">
        <v>630</v>
      </c>
      <c r="E159" s="263" t="s">
        <v>646</v>
      </c>
      <c r="F159" s="363" t="s">
        <v>486</v>
      </c>
      <c r="G159" s="363" t="s">
        <v>486</v>
      </c>
      <c r="H159" s="363">
        <v>222690</v>
      </c>
      <c r="I159" s="363" t="s">
        <v>616</v>
      </c>
      <c r="J159" s="508">
        <v>243682</v>
      </c>
      <c r="K159" s="363" t="s">
        <v>485</v>
      </c>
      <c r="L159" s="516"/>
      <c r="M159" s="263"/>
      <c r="N159" s="263"/>
      <c r="O159" s="320"/>
      <c r="P159" s="263"/>
      <c r="Q159" s="263"/>
      <c r="R159" s="263"/>
      <c r="S159" s="268"/>
      <c r="T159" s="268"/>
      <c r="U159" s="268"/>
      <c r="V159" s="268"/>
      <c r="W159" s="268"/>
      <c r="X159" s="268"/>
      <c r="Y159" s="268"/>
      <c r="Z159" s="268"/>
      <c r="AA159" s="268"/>
      <c r="AB159" s="268"/>
      <c r="AC159" s="268"/>
      <c r="AD159" s="268"/>
      <c r="AE159" s="268"/>
      <c r="AF159" s="268"/>
      <c r="AG159" s="268"/>
      <c r="AH159" s="268"/>
      <c r="AI159" s="268"/>
    </row>
    <row r="160" spans="2:35" s="101" customFormat="1" ht="15.75">
      <c r="B160" s="319" t="e">
        <f>VLOOKUP(C160,[1]!Companies[#Data],3,FALSE)</f>
        <v>#REF!</v>
      </c>
      <c r="C160" s="263" t="s">
        <v>1001</v>
      </c>
      <c r="D160" s="263" t="s">
        <v>630</v>
      </c>
      <c r="E160" s="263" t="s">
        <v>646</v>
      </c>
      <c r="F160" s="363" t="s">
        <v>486</v>
      </c>
      <c r="G160" s="363" t="s">
        <v>486</v>
      </c>
      <c r="H160" s="363">
        <v>225835</v>
      </c>
      <c r="I160" s="363" t="s">
        <v>616</v>
      </c>
      <c r="J160" s="508">
        <v>185490</v>
      </c>
      <c r="K160" s="363" t="s">
        <v>485</v>
      </c>
      <c r="L160" s="516"/>
      <c r="M160" s="263"/>
      <c r="N160" s="263"/>
      <c r="O160" s="320"/>
      <c r="P160" s="263"/>
      <c r="Q160" s="263"/>
      <c r="R160" s="263"/>
      <c r="S160" s="268"/>
      <c r="T160" s="268"/>
      <c r="U160" s="268"/>
      <c r="V160" s="268"/>
      <c r="W160" s="268"/>
      <c r="X160" s="268"/>
      <c r="Y160" s="268"/>
      <c r="Z160" s="268"/>
      <c r="AA160" s="268"/>
      <c r="AB160" s="268"/>
      <c r="AC160" s="268"/>
      <c r="AD160" s="268"/>
      <c r="AE160" s="268"/>
      <c r="AF160" s="268"/>
      <c r="AG160" s="268"/>
      <c r="AH160" s="268"/>
      <c r="AI160" s="268"/>
    </row>
    <row r="161" spans="2:35" s="101" customFormat="1" ht="15.75">
      <c r="B161" s="319" t="e">
        <f>VLOOKUP(C161,[1]!Companies[#Data],3,FALSE)</f>
        <v>#REF!</v>
      </c>
      <c r="C161" s="263" t="s">
        <v>1001</v>
      </c>
      <c r="D161" s="263" t="s">
        <v>630</v>
      </c>
      <c r="E161" s="263" t="s">
        <v>646</v>
      </c>
      <c r="F161" s="363" t="s">
        <v>486</v>
      </c>
      <c r="G161" s="363" t="s">
        <v>486</v>
      </c>
      <c r="H161" s="363">
        <v>230037</v>
      </c>
      <c r="I161" s="363" t="s">
        <v>616</v>
      </c>
      <c r="J161" s="508">
        <v>13226</v>
      </c>
      <c r="K161" s="363" t="s">
        <v>485</v>
      </c>
      <c r="L161" s="516"/>
      <c r="M161" s="263"/>
      <c r="N161" s="263"/>
      <c r="O161" s="320"/>
      <c r="P161" s="263"/>
      <c r="Q161" s="263"/>
      <c r="R161" s="263"/>
      <c r="S161" s="268"/>
      <c r="T161" s="268"/>
      <c r="U161" s="268"/>
      <c r="V161" s="268"/>
      <c r="W161" s="268"/>
      <c r="X161" s="268"/>
      <c r="Y161" s="268"/>
      <c r="Z161" s="268"/>
      <c r="AA161" s="268"/>
      <c r="AB161" s="268"/>
      <c r="AC161" s="268"/>
      <c r="AD161" s="268"/>
      <c r="AE161" s="268"/>
      <c r="AF161" s="268"/>
      <c r="AG161" s="268"/>
      <c r="AH161" s="268"/>
      <c r="AI161" s="268"/>
    </row>
    <row r="162" spans="2:35" s="101" customFormat="1" ht="15.75">
      <c r="B162" s="319" t="e">
        <f>VLOOKUP(C162,[1]!Companies[#Data],3,FALSE)</f>
        <v>#REF!</v>
      </c>
      <c r="C162" s="263" t="s">
        <v>1001</v>
      </c>
      <c r="D162" s="263" t="s">
        <v>630</v>
      </c>
      <c r="E162" s="263" t="s">
        <v>646</v>
      </c>
      <c r="F162" s="363" t="s">
        <v>486</v>
      </c>
      <c r="G162" s="363" t="s">
        <v>486</v>
      </c>
      <c r="H162" s="363">
        <v>241198</v>
      </c>
      <c r="I162" s="363" t="s">
        <v>616</v>
      </c>
      <c r="J162" s="508">
        <v>3758</v>
      </c>
      <c r="K162" s="363" t="s">
        <v>485</v>
      </c>
      <c r="L162" s="516"/>
      <c r="M162" s="263"/>
      <c r="N162" s="263"/>
      <c r="O162" s="320"/>
      <c r="P162" s="263"/>
      <c r="Q162" s="263"/>
      <c r="R162" s="263"/>
      <c r="S162" s="268"/>
      <c r="T162" s="268"/>
      <c r="U162" s="268"/>
      <c r="V162" s="268"/>
      <c r="W162" s="268"/>
      <c r="X162" s="268"/>
      <c r="Y162" s="268"/>
      <c r="Z162" s="268"/>
      <c r="AA162" s="268"/>
      <c r="AB162" s="268"/>
      <c r="AC162" s="268"/>
      <c r="AD162" s="268"/>
      <c r="AE162" s="268"/>
      <c r="AF162" s="268"/>
      <c r="AG162" s="268"/>
      <c r="AH162" s="268"/>
      <c r="AI162" s="268"/>
    </row>
    <row r="163" spans="2:35" s="101" customFormat="1" ht="15.75">
      <c r="B163" s="319" t="e">
        <f>VLOOKUP(C163,[1]!Companies[#Data],3,FALSE)</f>
        <v>#REF!</v>
      </c>
      <c r="C163" s="263" t="s">
        <v>1001</v>
      </c>
      <c r="D163" s="263" t="s">
        <v>630</v>
      </c>
      <c r="E163" s="263" t="s">
        <v>646</v>
      </c>
      <c r="F163" s="363" t="s">
        <v>486</v>
      </c>
      <c r="G163" s="363" t="s">
        <v>486</v>
      </c>
      <c r="H163" s="363">
        <v>185584</v>
      </c>
      <c r="I163" s="363" t="s">
        <v>616</v>
      </c>
      <c r="J163" s="508">
        <v>142346</v>
      </c>
      <c r="K163" s="363" t="s">
        <v>485</v>
      </c>
      <c r="L163" s="516"/>
      <c r="M163" s="263"/>
      <c r="N163" s="263"/>
      <c r="O163" s="320"/>
      <c r="P163" s="263"/>
      <c r="Q163" s="263"/>
      <c r="R163" s="263"/>
      <c r="S163" s="268"/>
      <c r="T163" s="268"/>
      <c r="U163" s="268"/>
      <c r="V163" s="268"/>
      <c r="W163" s="268"/>
      <c r="X163" s="268"/>
      <c r="Y163" s="268"/>
      <c r="Z163" s="268"/>
      <c r="AA163" s="268"/>
      <c r="AB163" s="268"/>
      <c r="AC163" s="268"/>
      <c r="AD163" s="268"/>
      <c r="AE163" s="268"/>
      <c r="AF163" s="268"/>
      <c r="AG163" s="268"/>
      <c r="AH163" s="268"/>
      <c r="AI163" s="268"/>
    </row>
    <row r="164" spans="2:35" s="101" customFormat="1" ht="15.75">
      <c r="B164" s="319" t="e">
        <f>VLOOKUP(C164,[1]!Companies[#Data],3,FALSE)</f>
        <v>#REF!</v>
      </c>
      <c r="C164" s="263" t="s">
        <v>1001</v>
      </c>
      <c r="D164" s="263" t="s">
        <v>630</v>
      </c>
      <c r="E164" s="263" t="s">
        <v>646</v>
      </c>
      <c r="F164" s="363" t="s">
        <v>486</v>
      </c>
      <c r="G164" s="363" t="s">
        <v>486</v>
      </c>
      <c r="H164" s="363">
        <v>185587</v>
      </c>
      <c r="I164" s="363" t="s">
        <v>616</v>
      </c>
      <c r="J164" s="508">
        <v>162824</v>
      </c>
      <c r="K164" s="363" t="s">
        <v>485</v>
      </c>
      <c r="L164" s="516"/>
      <c r="M164" s="263"/>
      <c r="N164" s="263"/>
      <c r="O164" s="320"/>
      <c r="P164" s="263"/>
      <c r="Q164" s="263"/>
      <c r="R164" s="263"/>
      <c r="S164" s="268"/>
      <c r="T164" s="268"/>
      <c r="U164" s="268"/>
      <c r="V164" s="268"/>
      <c r="W164" s="268"/>
      <c r="X164" s="268"/>
      <c r="Y164" s="268"/>
      <c r="Z164" s="268"/>
      <c r="AA164" s="268"/>
      <c r="AB164" s="268"/>
      <c r="AC164" s="268"/>
      <c r="AD164" s="268"/>
      <c r="AE164" s="268"/>
      <c r="AF164" s="268"/>
      <c r="AG164" s="268"/>
      <c r="AH164" s="268"/>
      <c r="AI164" s="268"/>
    </row>
    <row r="165" spans="2:35" s="101" customFormat="1" ht="15.75">
      <c r="B165" s="319" t="e">
        <f>VLOOKUP(C165,[1]!Companies[#Data],3,FALSE)</f>
        <v>#REF!</v>
      </c>
      <c r="C165" s="263" t="s">
        <v>1001</v>
      </c>
      <c r="D165" s="263" t="s">
        <v>630</v>
      </c>
      <c r="E165" s="263" t="s">
        <v>646</v>
      </c>
      <c r="F165" s="363" t="s">
        <v>486</v>
      </c>
      <c r="G165" s="363" t="s">
        <v>486</v>
      </c>
      <c r="H165" s="363">
        <v>185882</v>
      </c>
      <c r="I165" s="363" t="s">
        <v>616</v>
      </c>
      <c r="J165" s="508">
        <v>98314</v>
      </c>
      <c r="K165" s="363" t="s">
        <v>485</v>
      </c>
      <c r="L165" s="516"/>
      <c r="M165" s="263"/>
      <c r="N165" s="263"/>
      <c r="O165" s="320"/>
      <c r="P165" s="263"/>
      <c r="Q165" s="263"/>
      <c r="R165" s="263"/>
      <c r="S165" s="268"/>
      <c r="T165" s="268"/>
      <c r="U165" s="268"/>
      <c r="V165" s="268"/>
      <c r="W165" s="268"/>
      <c r="X165" s="268"/>
      <c r="Y165" s="268"/>
      <c r="Z165" s="268"/>
      <c r="AA165" s="268"/>
      <c r="AB165" s="268"/>
      <c r="AC165" s="268"/>
      <c r="AD165" s="268"/>
      <c r="AE165" s="268"/>
      <c r="AF165" s="268"/>
      <c r="AG165" s="268"/>
      <c r="AH165" s="268"/>
      <c r="AI165" s="268"/>
    </row>
    <row r="166" spans="2:35" s="101" customFormat="1" ht="15.75">
      <c r="B166" s="319" t="e">
        <f>VLOOKUP(C166,[1]!Companies[#Data],3,FALSE)</f>
        <v>#REF!</v>
      </c>
      <c r="C166" s="263" t="s">
        <v>1001</v>
      </c>
      <c r="D166" s="263" t="s">
        <v>630</v>
      </c>
      <c r="E166" s="263" t="s">
        <v>646</v>
      </c>
      <c r="F166" s="363" t="s">
        <v>486</v>
      </c>
      <c r="G166" s="363" t="s">
        <v>486</v>
      </c>
      <c r="H166" s="363">
        <v>185883</v>
      </c>
      <c r="I166" s="363" t="s">
        <v>616</v>
      </c>
      <c r="J166" s="508">
        <v>6612</v>
      </c>
      <c r="K166" s="363" t="s">
        <v>485</v>
      </c>
      <c r="L166" s="516"/>
      <c r="M166" s="263"/>
      <c r="N166" s="263"/>
      <c r="O166" s="320"/>
      <c r="P166" s="263"/>
      <c r="Q166" s="263"/>
      <c r="R166" s="263"/>
      <c r="S166" s="268"/>
      <c r="T166" s="268"/>
      <c r="U166" s="268"/>
      <c r="V166" s="268"/>
      <c r="W166" s="268"/>
      <c r="X166" s="268"/>
      <c r="Y166" s="268"/>
      <c r="Z166" s="268"/>
      <c r="AA166" s="268"/>
      <c r="AB166" s="268"/>
      <c r="AC166" s="268"/>
      <c r="AD166" s="268"/>
      <c r="AE166" s="268"/>
      <c r="AF166" s="268"/>
      <c r="AG166" s="268"/>
      <c r="AH166" s="268"/>
      <c r="AI166" s="268"/>
    </row>
    <row r="167" spans="2:35" s="101" customFormat="1" ht="15.75">
      <c r="B167" s="319" t="e">
        <f>VLOOKUP(C167,[1]!Companies[#Data],3,FALSE)</f>
        <v>#REF!</v>
      </c>
      <c r="C167" s="263" t="s">
        <v>1001</v>
      </c>
      <c r="D167" s="263" t="s">
        <v>630</v>
      </c>
      <c r="E167" s="263" t="s">
        <v>646</v>
      </c>
      <c r="F167" s="363" t="s">
        <v>486</v>
      </c>
      <c r="G167" s="363" t="s">
        <v>486</v>
      </c>
      <c r="H167" s="363">
        <v>196284</v>
      </c>
      <c r="I167" s="363" t="s">
        <v>616</v>
      </c>
      <c r="J167" s="508">
        <v>143362</v>
      </c>
      <c r="K167" s="363" t="s">
        <v>485</v>
      </c>
      <c r="L167" s="516"/>
      <c r="M167" s="263"/>
      <c r="N167" s="263"/>
      <c r="O167" s="320"/>
      <c r="P167" s="263"/>
      <c r="Q167" s="263"/>
      <c r="R167" s="263"/>
      <c r="S167" s="268"/>
      <c r="T167" s="268"/>
      <c r="U167" s="268"/>
      <c r="V167" s="268"/>
      <c r="W167" s="268"/>
      <c r="X167" s="268"/>
      <c r="Y167" s="268"/>
      <c r="Z167" s="268"/>
      <c r="AA167" s="268"/>
      <c r="AB167" s="268"/>
      <c r="AC167" s="268"/>
      <c r="AD167" s="268"/>
      <c r="AE167" s="268"/>
      <c r="AF167" s="268"/>
      <c r="AG167" s="268"/>
      <c r="AH167" s="268"/>
      <c r="AI167" s="268"/>
    </row>
    <row r="168" spans="2:35" s="101" customFormat="1" ht="15.75">
      <c r="B168" s="319" t="e">
        <f>VLOOKUP(C168,[1]!Companies[#Data],3,FALSE)</f>
        <v>#REF!</v>
      </c>
      <c r="C168" s="263" t="s">
        <v>1001</v>
      </c>
      <c r="D168" s="263" t="s">
        <v>630</v>
      </c>
      <c r="E168" s="263" t="s">
        <v>646</v>
      </c>
      <c r="F168" s="363" t="s">
        <v>486</v>
      </c>
      <c r="G168" s="363" t="s">
        <v>486</v>
      </c>
      <c r="H168" s="363">
        <v>222689</v>
      </c>
      <c r="I168" s="363" t="s">
        <v>616</v>
      </c>
      <c r="J168" s="508">
        <v>38228</v>
      </c>
      <c r="K168" s="363" t="s">
        <v>485</v>
      </c>
      <c r="L168" s="516"/>
      <c r="M168" s="263"/>
      <c r="N168" s="263"/>
      <c r="O168" s="320"/>
      <c r="P168" s="263"/>
      <c r="Q168" s="263"/>
      <c r="R168" s="263"/>
      <c r="S168" s="268"/>
      <c r="T168" s="268"/>
      <c r="U168" s="268"/>
      <c r="V168" s="268"/>
      <c r="W168" s="268"/>
      <c r="X168" s="268"/>
      <c r="Y168" s="268"/>
      <c r="Z168" s="268"/>
      <c r="AA168" s="268"/>
      <c r="AB168" s="268"/>
      <c r="AC168" s="268"/>
      <c r="AD168" s="268"/>
      <c r="AE168" s="268"/>
      <c r="AF168" s="268"/>
      <c r="AG168" s="268"/>
      <c r="AH168" s="268"/>
      <c r="AI168" s="268"/>
    </row>
    <row r="169" spans="2:35" s="101" customFormat="1" ht="15.75">
      <c r="B169" s="319" t="e">
        <f>VLOOKUP(C169,[1]!Companies[#Data],3,FALSE)</f>
        <v>#REF!</v>
      </c>
      <c r="C169" s="263" t="s">
        <v>1001</v>
      </c>
      <c r="D169" s="263" t="s">
        <v>630</v>
      </c>
      <c r="E169" s="263" t="s">
        <v>646</v>
      </c>
      <c r="F169" s="363" t="s">
        <v>486</v>
      </c>
      <c r="G169" s="363" t="s">
        <v>486</v>
      </c>
      <c r="H169" s="363">
        <v>226284</v>
      </c>
      <c r="I169" s="363" t="s">
        <v>616</v>
      </c>
      <c r="J169" s="508">
        <v>94780</v>
      </c>
      <c r="K169" s="363" t="s">
        <v>485</v>
      </c>
      <c r="L169" s="516"/>
      <c r="M169" s="263"/>
      <c r="N169" s="263"/>
      <c r="O169" s="320"/>
      <c r="P169" s="263"/>
      <c r="Q169" s="263"/>
      <c r="R169" s="263"/>
      <c r="S169" s="268"/>
      <c r="T169" s="268"/>
      <c r="U169" s="268"/>
      <c r="V169" s="268"/>
      <c r="W169" s="268"/>
      <c r="X169" s="268"/>
      <c r="Y169" s="268"/>
      <c r="Z169" s="268"/>
      <c r="AA169" s="268"/>
      <c r="AB169" s="268"/>
      <c r="AC169" s="268"/>
      <c r="AD169" s="268"/>
      <c r="AE169" s="268"/>
      <c r="AF169" s="268"/>
      <c r="AG169" s="268"/>
      <c r="AH169" s="268"/>
      <c r="AI169" s="268"/>
    </row>
    <row r="170" spans="2:35" s="101" customFormat="1" ht="15.75">
      <c r="B170" s="319" t="e">
        <f>VLOOKUP(C170,[1]!Companies[#Data],3,FALSE)</f>
        <v>#REF!</v>
      </c>
      <c r="C170" s="263" t="s">
        <v>1001</v>
      </c>
      <c r="D170" s="263" t="s">
        <v>630</v>
      </c>
      <c r="E170" s="263" t="s">
        <v>646</v>
      </c>
      <c r="F170" s="363" t="s">
        <v>486</v>
      </c>
      <c r="G170" s="363" t="s">
        <v>486</v>
      </c>
      <c r="H170" s="363">
        <v>241116</v>
      </c>
      <c r="I170" s="363" t="s">
        <v>616</v>
      </c>
      <c r="J170" s="508">
        <v>4683488</v>
      </c>
      <c r="K170" s="363" t="s">
        <v>485</v>
      </c>
      <c r="L170" s="516"/>
      <c r="M170" s="263"/>
      <c r="N170" s="263"/>
      <c r="O170" s="320"/>
      <c r="P170" s="263"/>
      <c r="Q170" s="263"/>
      <c r="R170" s="263"/>
      <c r="S170" s="268"/>
      <c r="T170" s="268"/>
      <c r="U170" s="268"/>
      <c r="V170" s="268"/>
      <c r="W170" s="268"/>
      <c r="X170" s="268"/>
      <c r="Y170" s="268"/>
      <c r="Z170" s="268"/>
      <c r="AA170" s="268"/>
      <c r="AB170" s="268"/>
      <c r="AC170" s="268"/>
      <c r="AD170" s="268"/>
      <c r="AE170" s="268"/>
      <c r="AF170" s="268"/>
      <c r="AG170" s="268"/>
      <c r="AH170" s="268"/>
      <c r="AI170" s="268"/>
    </row>
    <row r="171" spans="2:35" s="101" customFormat="1" ht="15.75">
      <c r="B171" s="319" t="e">
        <f>VLOOKUP(C171,[1]!Companies[#Data],3,FALSE)</f>
        <v>#REF!</v>
      </c>
      <c r="C171" s="263" t="s">
        <v>1001</v>
      </c>
      <c r="D171" s="263" t="s">
        <v>630</v>
      </c>
      <c r="E171" s="263" t="s">
        <v>646</v>
      </c>
      <c r="F171" s="363" t="s">
        <v>486</v>
      </c>
      <c r="G171" s="363" t="s">
        <v>486</v>
      </c>
      <c r="H171" s="363">
        <v>243987</v>
      </c>
      <c r="I171" s="363" t="s">
        <v>616</v>
      </c>
      <c r="J171" s="508">
        <v>2288578</v>
      </c>
      <c r="K171" s="363" t="s">
        <v>485</v>
      </c>
      <c r="L171" s="516"/>
      <c r="M171" s="263"/>
      <c r="N171" s="263"/>
      <c r="O171" s="320"/>
      <c r="P171" s="263"/>
      <c r="Q171" s="263"/>
      <c r="R171" s="263"/>
      <c r="S171" s="268"/>
      <c r="T171" s="268"/>
      <c r="U171" s="268"/>
      <c r="V171" s="268"/>
      <c r="W171" s="268"/>
      <c r="X171" s="268"/>
      <c r="Y171" s="268"/>
      <c r="Z171" s="268"/>
      <c r="AA171" s="268"/>
      <c r="AB171" s="268"/>
      <c r="AC171" s="268"/>
      <c r="AD171" s="268"/>
      <c r="AE171" s="268"/>
      <c r="AF171" s="268"/>
      <c r="AG171" s="268"/>
      <c r="AH171" s="268"/>
      <c r="AI171" s="268"/>
    </row>
    <row r="172" spans="2:35" s="101" customFormat="1" ht="15.75">
      <c r="B172" s="319" t="e">
        <f>VLOOKUP(C172,[1]!Companies[#Data],3,FALSE)</f>
        <v>#REF!</v>
      </c>
      <c r="C172" s="263" t="s">
        <v>1001</v>
      </c>
      <c r="D172" s="263" t="s">
        <v>630</v>
      </c>
      <c r="E172" s="263" t="s">
        <v>646</v>
      </c>
      <c r="F172" s="363" t="s">
        <v>486</v>
      </c>
      <c r="G172" s="363" t="s">
        <v>486</v>
      </c>
      <c r="H172" s="363">
        <v>179904</v>
      </c>
      <c r="I172" s="363" t="s">
        <v>616</v>
      </c>
      <c r="J172" s="508">
        <v>8354</v>
      </c>
      <c r="K172" s="363" t="s">
        <v>485</v>
      </c>
      <c r="L172" s="516"/>
      <c r="M172" s="263"/>
      <c r="N172" s="263"/>
      <c r="O172" s="320"/>
      <c r="P172" s="263"/>
      <c r="Q172" s="263"/>
      <c r="R172" s="263"/>
      <c r="S172" s="268"/>
      <c r="T172" s="268"/>
      <c r="U172" s="268"/>
      <c r="V172" s="268"/>
      <c r="W172" s="268"/>
      <c r="X172" s="268"/>
      <c r="Y172" s="268"/>
      <c r="Z172" s="268"/>
      <c r="AA172" s="268"/>
      <c r="AB172" s="268"/>
      <c r="AC172" s="268"/>
      <c r="AD172" s="268"/>
      <c r="AE172" s="268"/>
      <c r="AF172" s="268"/>
      <c r="AG172" s="268"/>
      <c r="AH172" s="268"/>
      <c r="AI172" s="268"/>
    </row>
    <row r="173" spans="2:35" s="101" customFormat="1" ht="15.75">
      <c r="B173" s="319" t="e">
        <f>VLOOKUP(C173,[1]!Companies[#Data],3,FALSE)</f>
        <v>#REF!</v>
      </c>
      <c r="C173" s="263" t="s">
        <v>1001</v>
      </c>
      <c r="D173" s="263" t="s">
        <v>630</v>
      </c>
      <c r="E173" s="263" t="s">
        <v>646</v>
      </c>
      <c r="F173" s="363" t="s">
        <v>486</v>
      </c>
      <c r="G173" s="363" t="s">
        <v>486</v>
      </c>
      <c r="H173" s="363">
        <v>182549</v>
      </c>
      <c r="I173" s="363" t="s">
        <v>616</v>
      </c>
      <c r="J173" s="508">
        <v>7678</v>
      </c>
      <c r="K173" s="363" t="s">
        <v>485</v>
      </c>
      <c r="L173" s="516"/>
      <c r="M173" s="263"/>
      <c r="N173" s="263"/>
      <c r="O173" s="320"/>
      <c r="P173" s="263"/>
      <c r="Q173" s="263"/>
      <c r="R173" s="263"/>
      <c r="S173" s="268"/>
      <c r="T173" s="268"/>
      <c r="U173" s="268"/>
      <c r="V173" s="268"/>
      <c r="W173" s="268"/>
      <c r="X173" s="268"/>
      <c r="Y173" s="268"/>
      <c r="Z173" s="268"/>
      <c r="AA173" s="268"/>
      <c r="AB173" s="268"/>
      <c r="AC173" s="268"/>
      <c r="AD173" s="268"/>
      <c r="AE173" s="268"/>
      <c r="AF173" s="268"/>
      <c r="AG173" s="268"/>
      <c r="AH173" s="268"/>
      <c r="AI173" s="268"/>
    </row>
    <row r="174" spans="2:35" s="101" customFormat="1" ht="15.75">
      <c r="B174" s="319" t="e">
        <f>VLOOKUP(C174,[1]!Companies[#Data],3,FALSE)</f>
        <v>#REF!</v>
      </c>
      <c r="C174" s="263" t="s">
        <v>1001</v>
      </c>
      <c r="D174" s="263" t="s">
        <v>630</v>
      </c>
      <c r="E174" s="263" t="s">
        <v>646</v>
      </c>
      <c r="F174" s="363" t="s">
        <v>486</v>
      </c>
      <c r="G174" s="363" t="s">
        <v>486</v>
      </c>
      <c r="H174" s="363">
        <v>190480</v>
      </c>
      <c r="I174" s="363" t="s">
        <v>616</v>
      </c>
      <c r="J174" s="508">
        <v>13886</v>
      </c>
      <c r="K174" s="363" t="s">
        <v>485</v>
      </c>
      <c r="L174" s="516"/>
      <c r="M174" s="263"/>
      <c r="N174" s="263"/>
      <c r="O174" s="320"/>
      <c r="P174" s="263"/>
      <c r="Q174" s="263"/>
      <c r="R174" s="263"/>
      <c r="S174" s="268"/>
      <c r="T174" s="268"/>
      <c r="U174" s="268"/>
      <c r="V174" s="268"/>
      <c r="W174" s="268"/>
      <c r="X174" s="268"/>
      <c r="Y174" s="268"/>
      <c r="Z174" s="268"/>
      <c r="AA174" s="268"/>
      <c r="AB174" s="268"/>
      <c r="AC174" s="268"/>
      <c r="AD174" s="268"/>
      <c r="AE174" s="268"/>
      <c r="AF174" s="268"/>
      <c r="AG174" s="268"/>
      <c r="AH174" s="268"/>
      <c r="AI174" s="268"/>
    </row>
    <row r="175" spans="2:35" s="101" customFormat="1" ht="15.75">
      <c r="B175" s="319" t="e">
        <f>VLOOKUP(C175,[1]!Companies[#Data],3,FALSE)</f>
        <v>#REF!</v>
      </c>
      <c r="C175" s="263" t="s">
        <v>1001</v>
      </c>
      <c r="D175" s="263" t="s">
        <v>630</v>
      </c>
      <c r="E175" s="263" t="s">
        <v>646</v>
      </c>
      <c r="F175" s="363" t="s">
        <v>486</v>
      </c>
      <c r="G175" s="363" t="s">
        <v>486</v>
      </c>
      <c r="H175" s="363">
        <v>190582</v>
      </c>
      <c r="I175" s="363" t="s">
        <v>616</v>
      </c>
      <c r="J175" s="508">
        <v>4800</v>
      </c>
      <c r="K175" s="363" t="s">
        <v>485</v>
      </c>
      <c r="L175" s="516"/>
      <c r="M175" s="263"/>
      <c r="N175" s="263"/>
      <c r="O175" s="320"/>
      <c r="P175" s="263"/>
      <c r="Q175" s="263"/>
      <c r="R175" s="263"/>
      <c r="S175" s="268"/>
      <c r="T175" s="268"/>
      <c r="U175" s="268"/>
      <c r="V175" s="268"/>
      <c r="W175" s="268"/>
      <c r="X175" s="268"/>
      <c r="Y175" s="268"/>
      <c r="Z175" s="268"/>
      <c r="AA175" s="268"/>
      <c r="AB175" s="268"/>
      <c r="AC175" s="268"/>
      <c r="AD175" s="268"/>
      <c r="AE175" s="268"/>
      <c r="AF175" s="268"/>
      <c r="AG175" s="268"/>
      <c r="AH175" s="268"/>
      <c r="AI175" s="268"/>
    </row>
    <row r="176" spans="2:35" s="101" customFormat="1" ht="15.75">
      <c r="B176" s="319" t="e">
        <f>VLOOKUP(C176,[1]!Companies[#Data],3,FALSE)</f>
        <v>#REF!</v>
      </c>
      <c r="C176" s="263" t="s">
        <v>1001</v>
      </c>
      <c r="D176" s="263" t="s">
        <v>630</v>
      </c>
      <c r="E176" s="263" t="s">
        <v>646</v>
      </c>
      <c r="F176" s="363" t="s">
        <v>486</v>
      </c>
      <c r="G176" s="363" t="s">
        <v>486</v>
      </c>
      <c r="H176" s="363">
        <v>190583</v>
      </c>
      <c r="I176" s="363" t="s">
        <v>616</v>
      </c>
      <c r="J176" s="508">
        <v>11572</v>
      </c>
      <c r="K176" s="363" t="s">
        <v>485</v>
      </c>
      <c r="L176" s="516"/>
      <c r="M176" s="263"/>
      <c r="N176" s="263"/>
      <c r="O176" s="320"/>
      <c r="P176" s="263"/>
      <c r="Q176" s="263"/>
      <c r="R176" s="263"/>
      <c r="S176" s="268"/>
      <c r="T176" s="268"/>
      <c r="U176" s="268"/>
      <c r="V176" s="268"/>
      <c r="W176" s="268"/>
      <c r="X176" s="268"/>
      <c r="Y176" s="268"/>
      <c r="Z176" s="268"/>
      <c r="AA176" s="268"/>
      <c r="AB176" s="268"/>
      <c r="AC176" s="268"/>
      <c r="AD176" s="268"/>
      <c r="AE176" s="268"/>
      <c r="AF176" s="268"/>
      <c r="AG176" s="268"/>
      <c r="AH176" s="268"/>
      <c r="AI176" s="268"/>
    </row>
    <row r="177" spans="2:35" s="101" customFormat="1" ht="15.75">
      <c r="B177" s="319" t="e">
        <f>VLOOKUP(C177,[1]!Companies[#Data],3,FALSE)</f>
        <v>#REF!</v>
      </c>
      <c r="C177" s="263" t="s">
        <v>1001</v>
      </c>
      <c r="D177" s="263" t="s">
        <v>630</v>
      </c>
      <c r="E177" s="263" t="s">
        <v>646</v>
      </c>
      <c r="F177" s="363" t="s">
        <v>486</v>
      </c>
      <c r="G177" s="363" t="s">
        <v>486</v>
      </c>
      <c r="H177" s="363">
        <v>190646</v>
      </c>
      <c r="I177" s="363" t="s">
        <v>616</v>
      </c>
      <c r="J177" s="508">
        <v>17878</v>
      </c>
      <c r="K177" s="363" t="s">
        <v>485</v>
      </c>
      <c r="L177" s="516"/>
      <c r="M177" s="263"/>
      <c r="N177" s="263"/>
      <c r="O177" s="320"/>
      <c r="P177" s="263"/>
      <c r="Q177" s="263"/>
      <c r="R177" s="263"/>
      <c r="S177" s="268"/>
      <c r="T177" s="268"/>
      <c r="U177" s="268"/>
      <c r="V177" s="268"/>
      <c r="W177" s="268"/>
      <c r="X177" s="268"/>
      <c r="Y177" s="268"/>
      <c r="Z177" s="268"/>
      <c r="AA177" s="268"/>
      <c r="AB177" s="268"/>
      <c r="AC177" s="268"/>
      <c r="AD177" s="268"/>
      <c r="AE177" s="268"/>
      <c r="AF177" s="268"/>
      <c r="AG177" s="268"/>
      <c r="AH177" s="268"/>
      <c r="AI177" s="268"/>
    </row>
    <row r="178" spans="2:35" s="101" customFormat="1" ht="15.75">
      <c r="B178" s="319" t="e">
        <f>VLOOKUP(C178,[1]!Companies[#Data],3,FALSE)</f>
        <v>#REF!</v>
      </c>
      <c r="C178" s="263" t="s">
        <v>1001</v>
      </c>
      <c r="D178" s="263" t="s">
        <v>630</v>
      </c>
      <c r="E178" s="263" t="s">
        <v>646</v>
      </c>
      <c r="F178" s="363" t="s">
        <v>486</v>
      </c>
      <c r="G178" s="363" t="s">
        <v>486</v>
      </c>
      <c r="H178" s="363">
        <v>190759</v>
      </c>
      <c r="I178" s="363" t="s">
        <v>616</v>
      </c>
      <c r="J178" s="508">
        <v>158708</v>
      </c>
      <c r="K178" s="363" t="s">
        <v>485</v>
      </c>
      <c r="L178" s="516"/>
      <c r="M178" s="263"/>
      <c r="N178" s="263"/>
      <c r="O178" s="320"/>
      <c r="P178" s="263"/>
      <c r="Q178" s="263"/>
      <c r="R178" s="263"/>
      <c r="S178" s="268"/>
      <c r="T178" s="268"/>
      <c r="U178" s="268"/>
      <c r="V178" s="268"/>
      <c r="W178" s="268"/>
      <c r="X178" s="268"/>
      <c r="Y178" s="268"/>
      <c r="Z178" s="268"/>
      <c r="AA178" s="268"/>
      <c r="AB178" s="268"/>
      <c r="AC178" s="268"/>
      <c r="AD178" s="268"/>
      <c r="AE178" s="268"/>
      <c r="AF178" s="268"/>
      <c r="AG178" s="268"/>
      <c r="AH178" s="268"/>
      <c r="AI178" s="268"/>
    </row>
    <row r="179" spans="2:35" s="101" customFormat="1" ht="15.75">
      <c r="B179" s="319" t="e">
        <f>VLOOKUP(C179,[1]!Companies[#Data],3,FALSE)</f>
        <v>#REF!</v>
      </c>
      <c r="C179" s="263" t="s">
        <v>1001</v>
      </c>
      <c r="D179" s="263" t="s">
        <v>630</v>
      </c>
      <c r="E179" s="263" t="s">
        <v>646</v>
      </c>
      <c r="F179" s="363" t="s">
        <v>486</v>
      </c>
      <c r="G179" s="363" t="s">
        <v>486</v>
      </c>
      <c r="H179" s="363">
        <v>191231</v>
      </c>
      <c r="I179" s="363" t="s">
        <v>616</v>
      </c>
      <c r="J179" s="508">
        <v>130006</v>
      </c>
      <c r="K179" s="363" t="s">
        <v>485</v>
      </c>
      <c r="L179" s="516"/>
      <c r="M179" s="263"/>
      <c r="N179" s="263"/>
      <c r="O179" s="320"/>
      <c r="P179" s="263"/>
      <c r="Q179" s="263"/>
      <c r="R179" s="263"/>
      <c r="S179" s="268"/>
      <c r="T179" s="268"/>
      <c r="U179" s="268"/>
      <c r="V179" s="268"/>
      <c r="W179" s="268"/>
      <c r="X179" s="268"/>
      <c r="Y179" s="268"/>
      <c r="Z179" s="268"/>
      <c r="AA179" s="268"/>
      <c r="AB179" s="268"/>
      <c r="AC179" s="268"/>
      <c r="AD179" s="268"/>
      <c r="AE179" s="268"/>
      <c r="AF179" s="268"/>
      <c r="AG179" s="268"/>
      <c r="AH179" s="268"/>
      <c r="AI179" s="268"/>
    </row>
    <row r="180" spans="2:35" s="101" customFormat="1" ht="15.75">
      <c r="B180" s="319" t="e">
        <f>VLOOKUP(C180,[1]!Companies[#Data],3,FALSE)</f>
        <v>#REF!</v>
      </c>
      <c r="C180" s="263" t="s">
        <v>1001</v>
      </c>
      <c r="D180" s="263" t="s">
        <v>630</v>
      </c>
      <c r="E180" s="263" t="s">
        <v>646</v>
      </c>
      <c r="F180" s="363" t="s">
        <v>486</v>
      </c>
      <c r="G180" s="363" t="s">
        <v>486</v>
      </c>
      <c r="H180" s="363">
        <v>191262</v>
      </c>
      <c r="I180" s="363" t="s">
        <v>616</v>
      </c>
      <c r="J180" s="508">
        <v>114844</v>
      </c>
      <c r="K180" s="363" t="s">
        <v>485</v>
      </c>
      <c r="L180" s="516"/>
      <c r="M180" s="263"/>
      <c r="N180" s="263"/>
      <c r="O180" s="320"/>
      <c r="P180" s="263"/>
      <c r="Q180" s="263"/>
      <c r="R180" s="263"/>
      <c r="S180" s="268"/>
      <c r="T180" s="268"/>
      <c r="U180" s="268"/>
      <c r="V180" s="268"/>
      <c r="W180" s="268"/>
      <c r="X180" s="268"/>
      <c r="Y180" s="268"/>
      <c r="Z180" s="268"/>
      <c r="AA180" s="268"/>
      <c r="AB180" s="268"/>
      <c r="AC180" s="268"/>
      <c r="AD180" s="268"/>
      <c r="AE180" s="268"/>
      <c r="AF180" s="268"/>
      <c r="AG180" s="268"/>
      <c r="AH180" s="268"/>
      <c r="AI180" s="268"/>
    </row>
    <row r="181" spans="2:35" s="101" customFormat="1" ht="15.75">
      <c r="B181" s="319" t="e">
        <f>VLOOKUP(C181,[1]!Companies[#Data],3,FALSE)</f>
        <v>#REF!</v>
      </c>
      <c r="C181" s="263" t="s">
        <v>1001</v>
      </c>
      <c r="D181" s="263" t="s">
        <v>630</v>
      </c>
      <c r="E181" s="263" t="s">
        <v>646</v>
      </c>
      <c r="F181" s="363" t="s">
        <v>486</v>
      </c>
      <c r="G181" s="363" t="s">
        <v>486</v>
      </c>
      <c r="H181" s="363">
        <v>191263</v>
      </c>
      <c r="I181" s="363" t="s">
        <v>616</v>
      </c>
      <c r="J181" s="508">
        <v>3306</v>
      </c>
      <c r="K181" s="363" t="s">
        <v>485</v>
      </c>
      <c r="L181" s="516"/>
      <c r="M181" s="263"/>
      <c r="N181" s="263"/>
      <c r="O181" s="320"/>
      <c r="P181" s="263"/>
      <c r="Q181" s="263"/>
      <c r="R181" s="263"/>
      <c r="S181" s="268"/>
      <c r="T181" s="268"/>
      <c r="U181" s="268"/>
      <c r="V181" s="268"/>
      <c r="W181" s="268"/>
      <c r="X181" s="268"/>
      <c r="Y181" s="268"/>
      <c r="Z181" s="268"/>
      <c r="AA181" s="268"/>
      <c r="AB181" s="268"/>
      <c r="AC181" s="268"/>
      <c r="AD181" s="268"/>
      <c r="AE181" s="268"/>
      <c r="AF181" s="268"/>
      <c r="AG181" s="268"/>
      <c r="AH181" s="268"/>
      <c r="AI181" s="268"/>
    </row>
    <row r="182" spans="2:35" s="101" customFormat="1" ht="15.75">
      <c r="B182" s="319" t="e">
        <f>VLOOKUP(C182,[1]!Companies[#Data],3,FALSE)</f>
        <v>#REF!</v>
      </c>
      <c r="C182" s="263" t="s">
        <v>1001</v>
      </c>
      <c r="D182" s="263" t="s">
        <v>630</v>
      </c>
      <c r="E182" s="263" t="s">
        <v>646</v>
      </c>
      <c r="F182" s="363" t="s">
        <v>486</v>
      </c>
      <c r="G182" s="363" t="s">
        <v>486</v>
      </c>
      <c r="H182" s="363">
        <v>191693</v>
      </c>
      <c r="I182" s="363" t="s">
        <v>616</v>
      </c>
      <c r="J182" s="508">
        <v>164110</v>
      </c>
      <c r="K182" s="363" t="s">
        <v>485</v>
      </c>
      <c r="L182" s="516"/>
      <c r="M182" s="263"/>
      <c r="N182" s="263"/>
      <c r="O182" s="320"/>
      <c r="P182" s="263"/>
      <c r="Q182" s="263"/>
      <c r="R182" s="263"/>
      <c r="S182" s="268"/>
      <c r="T182" s="268"/>
      <c r="U182" s="268"/>
      <c r="V182" s="268"/>
      <c r="W182" s="268"/>
      <c r="X182" s="268"/>
      <c r="Y182" s="268"/>
      <c r="Z182" s="268"/>
      <c r="AA182" s="268"/>
      <c r="AB182" s="268"/>
      <c r="AC182" s="268"/>
      <c r="AD182" s="268"/>
      <c r="AE182" s="268"/>
      <c r="AF182" s="268"/>
      <c r="AG182" s="268"/>
      <c r="AH182" s="268"/>
      <c r="AI182" s="268"/>
    </row>
    <row r="183" spans="2:35" s="101" customFormat="1" ht="15.75">
      <c r="B183" s="319" t="e">
        <f>VLOOKUP(C183,[1]!Companies[#Data],3,FALSE)</f>
        <v>#REF!</v>
      </c>
      <c r="C183" s="263" t="s">
        <v>1001</v>
      </c>
      <c r="D183" s="263" t="s">
        <v>630</v>
      </c>
      <c r="E183" s="263" t="s">
        <v>646</v>
      </c>
      <c r="F183" s="363" t="s">
        <v>486</v>
      </c>
      <c r="G183" s="363" t="s">
        <v>486</v>
      </c>
      <c r="H183" s="363">
        <v>191724</v>
      </c>
      <c r="I183" s="363" t="s">
        <v>616</v>
      </c>
      <c r="J183" s="508">
        <v>9754</v>
      </c>
      <c r="K183" s="363" t="s">
        <v>485</v>
      </c>
      <c r="L183" s="516"/>
      <c r="M183" s="263"/>
      <c r="N183" s="263"/>
      <c r="O183" s="320"/>
      <c r="P183" s="263"/>
      <c r="Q183" s="263"/>
      <c r="R183" s="263"/>
      <c r="S183" s="268"/>
      <c r="T183" s="268"/>
      <c r="U183" s="268"/>
      <c r="V183" s="268"/>
      <c r="W183" s="268"/>
      <c r="X183" s="268"/>
      <c r="Y183" s="268"/>
      <c r="Z183" s="268"/>
      <c r="AA183" s="268"/>
      <c r="AB183" s="268"/>
      <c r="AC183" s="268"/>
      <c r="AD183" s="268"/>
      <c r="AE183" s="268"/>
      <c r="AF183" s="268"/>
      <c r="AG183" s="268"/>
      <c r="AH183" s="268"/>
      <c r="AI183" s="268"/>
    </row>
    <row r="184" spans="2:35" s="101" customFormat="1" ht="15.75">
      <c r="B184" s="319" t="e">
        <f>VLOOKUP(C184,[1]!Companies[#Data],3,FALSE)</f>
        <v>#REF!</v>
      </c>
      <c r="C184" s="263" t="s">
        <v>1001</v>
      </c>
      <c r="D184" s="263" t="s">
        <v>630</v>
      </c>
      <c r="E184" s="263" t="s">
        <v>646</v>
      </c>
      <c r="F184" s="363" t="s">
        <v>486</v>
      </c>
      <c r="G184" s="363" t="s">
        <v>486</v>
      </c>
      <c r="H184" s="363">
        <v>191725</v>
      </c>
      <c r="I184" s="363" t="s">
        <v>616</v>
      </c>
      <c r="J184" s="508">
        <v>7306</v>
      </c>
      <c r="K184" s="363" t="s">
        <v>485</v>
      </c>
      <c r="L184" s="516"/>
      <c r="M184" s="263"/>
      <c r="N184" s="263"/>
      <c r="O184" s="320"/>
      <c r="P184" s="263"/>
      <c r="Q184" s="263"/>
      <c r="R184" s="263"/>
      <c r="S184" s="268"/>
      <c r="T184" s="268"/>
      <c r="U184" s="268"/>
      <c r="V184" s="268"/>
      <c r="W184" s="268"/>
      <c r="X184" s="268"/>
      <c r="Y184" s="268"/>
      <c r="Z184" s="268"/>
      <c r="AA184" s="268"/>
      <c r="AB184" s="268"/>
      <c r="AC184" s="268"/>
      <c r="AD184" s="268"/>
      <c r="AE184" s="268"/>
      <c r="AF184" s="268"/>
      <c r="AG184" s="268"/>
      <c r="AH184" s="268"/>
      <c r="AI184" s="268"/>
    </row>
    <row r="185" spans="2:35" s="101" customFormat="1" ht="15.75">
      <c r="B185" s="319" t="e">
        <f>VLOOKUP(C185,[1]!Companies[#Data],3,FALSE)</f>
        <v>#REF!</v>
      </c>
      <c r="C185" s="263" t="s">
        <v>1001</v>
      </c>
      <c r="D185" s="263" t="s">
        <v>630</v>
      </c>
      <c r="E185" s="263" t="s">
        <v>646</v>
      </c>
      <c r="F185" s="363" t="s">
        <v>486</v>
      </c>
      <c r="G185" s="363" t="s">
        <v>486</v>
      </c>
      <c r="H185" s="363">
        <v>191900</v>
      </c>
      <c r="I185" s="363" t="s">
        <v>616</v>
      </c>
      <c r="J185" s="508">
        <v>3968</v>
      </c>
      <c r="K185" s="363" t="s">
        <v>485</v>
      </c>
      <c r="L185" s="516"/>
      <c r="M185" s="263"/>
      <c r="N185" s="263"/>
      <c r="O185" s="320"/>
      <c r="P185" s="263"/>
      <c r="Q185" s="263"/>
      <c r="R185" s="263"/>
      <c r="S185" s="268"/>
      <c r="T185" s="268"/>
      <c r="U185" s="268"/>
      <c r="V185" s="268"/>
      <c r="W185" s="268"/>
      <c r="X185" s="268"/>
      <c r="Y185" s="268"/>
      <c r="Z185" s="268"/>
      <c r="AA185" s="268"/>
      <c r="AB185" s="268"/>
      <c r="AC185" s="268"/>
      <c r="AD185" s="268"/>
      <c r="AE185" s="268"/>
      <c r="AF185" s="268"/>
      <c r="AG185" s="268"/>
      <c r="AH185" s="268"/>
      <c r="AI185" s="268"/>
    </row>
    <row r="186" spans="2:35" s="101" customFormat="1" ht="15.75">
      <c r="B186" s="319" t="e">
        <f>VLOOKUP(C186,[1]!Companies[#Data],3,FALSE)</f>
        <v>#REF!</v>
      </c>
      <c r="C186" s="263" t="s">
        <v>1001</v>
      </c>
      <c r="D186" s="263" t="s">
        <v>630</v>
      </c>
      <c r="E186" s="263" t="s">
        <v>646</v>
      </c>
      <c r="F186" s="363" t="s">
        <v>486</v>
      </c>
      <c r="G186" s="363" t="s">
        <v>486</v>
      </c>
      <c r="H186" s="363">
        <v>195368</v>
      </c>
      <c r="I186" s="363" t="s">
        <v>616</v>
      </c>
      <c r="J186" s="508">
        <v>4628</v>
      </c>
      <c r="K186" s="363" t="s">
        <v>485</v>
      </c>
      <c r="L186" s="516"/>
      <c r="M186" s="263"/>
      <c r="N186" s="263"/>
      <c r="O186" s="320"/>
      <c r="P186" s="263"/>
      <c r="Q186" s="263"/>
      <c r="R186" s="263"/>
      <c r="S186" s="268"/>
      <c r="T186" s="268"/>
      <c r="U186" s="268"/>
      <c r="V186" s="268"/>
      <c r="W186" s="268"/>
      <c r="X186" s="268"/>
      <c r="Y186" s="268"/>
      <c r="Z186" s="268"/>
      <c r="AA186" s="268"/>
      <c r="AB186" s="268"/>
      <c r="AC186" s="268"/>
      <c r="AD186" s="268"/>
      <c r="AE186" s="268"/>
      <c r="AF186" s="268"/>
      <c r="AG186" s="268"/>
      <c r="AH186" s="268"/>
      <c r="AI186" s="268"/>
    </row>
    <row r="187" spans="2:35" s="101" customFormat="1" ht="15.75">
      <c r="B187" s="319" t="e">
        <f>VLOOKUP(C187,[1]!Companies[#Data],3,FALSE)</f>
        <v>#REF!</v>
      </c>
      <c r="C187" s="263" t="s">
        <v>1001</v>
      </c>
      <c r="D187" s="263" t="s">
        <v>630</v>
      </c>
      <c r="E187" s="263" t="s">
        <v>646</v>
      </c>
      <c r="F187" s="363" t="s">
        <v>486</v>
      </c>
      <c r="G187" s="363" t="s">
        <v>486</v>
      </c>
      <c r="H187" s="363">
        <v>198541</v>
      </c>
      <c r="I187" s="363" t="s">
        <v>616</v>
      </c>
      <c r="J187" s="508">
        <v>12828</v>
      </c>
      <c r="K187" s="363" t="s">
        <v>485</v>
      </c>
      <c r="L187" s="516"/>
      <c r="M187" s="263"/>
      <c r="N187" s="263"/>
      <c r="O187" s="320"/>
      <c r="P187" s="263"/>
      <c r="Q187" s="263"/>
      <c r="R187" s="263"/>
      <c r="S187" s="268"/>
      <c r="T187" s="268"/>
      <c r="U187" s="268"/>
      <c r="V187" s="268"/>
      <c r="W187" s="268"/>
      <c r="X187" s="268"/>
      <c r="Y187" s="268"/>
      <c r="Z187" s="268"/>
      <c r="AA187" s="268"/>
      <c r="AB187" s="268"/>
      <c r="AC187" s="268"/>
      <c r="AD187" s="268"/>
      <c r="AE187" s="268"/>
      <c r="AF187" s="268"/>
      <c r="AG187" s="268"/>
      <c r="AH187" s="268"/>
      <c r="AI187" s="268"/>
    </row>
    <row r="188" spans="2:35" s="101" customFormat="1" ht="15.75">
      <c r="B188" s="319" t="e">
        <f>VLOOKUP(C188,[1]!Companies[#Data],3,FALSE)</f>
        <v>#REF!</v>
      </c>
      <c r="C188" s="263" t="s">
        <v>1001</v>
      </c>
      <c r="D188" s="263" t="s">
        <v>630</v>
      </c>
      <c r="E188" s="263" t="s">
        <v>646</v>
      </c>
      <c r="F188" s="363" t="s">
        <v>486</v>
      </c>
      <c r="G188" s="363" t="s">
        <v>486</v>
      </c>
      <c r="H188" s="363">
        <v>211857</v>
      </c>
      <c r="I188" s="363" t="s">
        <v>616</v>
      </c>
      <c r="J188" s="508">
        <v>3058</v>
      </c>
      <c r="K188" s="363" t="s">
        <v>485</v>
      </c>
      <c r="L188" s="516"/>
      <c r="M188" s="263"/>
      <c r="N188" s="263"/>
      <c r="O188" s="320"/>
      <c r="P188" s="263"/>
      <c r="Q188" s="263"/>
      <c r="R188" s="263"/>
      <c r="S188" s="268"/>
      <c r="T188" s="268"/>
      <c r="U188" s="268"/>
      <c r="V188" s="268"/>
      <c r="W188" s="268"/>
      <c r="X188" s="268"/>
      <c r="Y188" s="268"/>
      <c r="Z188" s="268"/>
      <c r="AA188" s="268"/>
      <c r="AB188" s="268"/>
      <c r="AC188" s="268"/>
      <c r="AD188" s="268"/>
      <c r="AE188" s="268"/>
      <c r="AF188" s="268"/>
      <c r="AG188" s="268"/>
      <c r="AH188" s="268"/>
      <c r="AI188" s="268"/>
    </row>
    <row r="189" spans="2:35" s="101" customFormat="1" ht="15.75">
      <c r="B189" s="319" t="e">
        <f>VLOOKUP(C189,[1]!Companies[#Data],3,FALSE)</f>
        <v>#REF!</v>
      </c>
      <c r="C189" s="263" t="s">
        <v>1001</v>
      </c>
      <c r="D189" s="263" t="s">
        <v>630</v>
      </c>
      <c r="E189" s="263" t="s">
        <v>646</v>
      </c>
      <c r="F189" s="363" t="s">
        <v>486</v>
      </c>
      <c r="G189" s="363" t="s">
        <v>486</v>
      </c>
      <c r="H189" s="363">
        <v>218138</v>
      </c>
      <c r="I189" s="363" t="s">
        <v>616</v>
      </c>
      <c r="J189" s="508">
        <v>27540</v>
      </c>
      <c r="K189" s="363" t="s">
        <v>485</v>
      </c>
      <c r="L189" s="516"/>
      <c r="M189" s="263"/>
      <c r="N189" s="263"/>
      <c r="O189" s="320"/>
      <c r="P189" s="263"/>
      <c r="Q189" s="263"/>
      <c r="R189" s="263"/>
      <c r="S189" s="268"/>
      <c r="T189" s="268"/>
      <c r="U189" s="268"/>
      <c r="V189" s="268"/>
      <c r="W189" s="268"/>
      <c r="X189" s="268"/>
      <c r="Y189" s="268"/>
      <c r="Z189" s="268"/>
      <c r="AA189" s="268"/>
      <c r="AB189" s="268"/>
      <c r="AC189" s="268"/>
      <c r="AD189" s="268"/>
      <c r="AE189" s="268"/>
      <c r="AF189" s="268"/>
      <c r="AG189" s="268"/>
      <c r="AH189" s="268"/>
      <c r="AI189" s="268"/>
    </row>
    <row r="190" spans="2:35" s="101" customFormat="1" ht="15.75">
      <c r="B190" s="319" t="e">
        <f>VLOOKUP(C190,[1]!Companies[#Data],3,FALSE)</f>
        <v>#REF!</v>
      </c>
      <c r="C190" s="263" t="s">
        <v>1001</v>
      </c>
      <c r="D190" s="263" t="s">
        <v>630</v>
      </c>
      <c r="E190" s="263" t="s">
        <v>646</v>
      </c>
      <c r="F190" s="363" t="s">
        <v>486</v>
      </c>
      <c r="G190" s="363" t="s">
        <v>486</v>
      </c>
      <c r="H190" s="363">
        <v>219095</v>
      </c>
      <c r="I190" s="363" t="s">
        <v>616</v>
      </c>
      <c r="J190" s="508">
        <v>5568</v>
      </c>
      <c r="K190" s="363" t="s">
        <v>485</v>
      </c>
      <c r="L190" s="516"/>
      <c r="M190" s="263"/>
      <c r="N190" s="263"/>
      <c r="O190" s="320"/>
      <c r="P190" s="263"/>
      <c r="Q190" s="263"/>
      <c r="R190" s="263"/>
      <c r="S190" s="268"/>
      <c r="T190" s="268"/>
      <c r="U190" s="268"/>
      <c r="V190" s="268"/>
      <c r="W190" s="268"/>
      <c r="X190" s="268"/>
      <c r="Y190" s="268"/>
      <c r="Z190" s="268"/>
      <c r="AA190" s="268"/>
      <c r="AB190" s="268"/>
      <c r="AC190" s="268"/>
      <c r="AD190" s="268"/>
      <c r="AE190" s="268"/>
      <c r="AF190" s="268"/>
      <c r="AG190" s="268"/>
      <c r="AH190" s="268"/>
      <c r="AI190" s="268"/>
    </row>
    <row r="191" spans="2:35" s="101" customFormat="1" ht="15.75">
      <c r="B191" s="319" t="e">
        <f>VLOOKUP(C191,[1]!Companies[#Data],3,FALSE)</f>
        <v>#REF!</v>
      </c>
      <c r="C191" s="263" t="s">
        <v>1001</v>
      </c>
      <c r="D191" s="263" t="s">
        <v>630</v>
      </c>
      <c r="E191" s="263" t="s">
        <v>646</v>
      </c>
      <c r="F191" s="363" t="s">
        <v>486</v>
      </c>
      <c r="G191" s="363" t="s">
        <v>486</v>
      </c>
      <c r="H191" s="363">
        <v>220541</v>
      </c>
      <c r="I191" s="363" t="s">
        <v>616</v>
      </c>
      <c r="J191" s="508">
        <v>39032</v>
      </c>
      <c r="K191" s="363" t="s">
        <v>485</v>
      </c>
      <c r="L191" s="516"/>
      <c r="M191" s="263"/>
      <c r="N191" s="263"/>
      <c r="O191" s="320"/>
      <c r="P191" s="263"/>
      <c r="Q191" s="263"/>
      <c r="R191" s="263"/>
      <c r="S191" s="268"/>
      <c r="T191" s="268"/>
      <c r="U191" s="268"/>
      <c r="V191" s="268"/>
      <c r="W191" s="268"/>
      <c r="X191" s="268"/>
      <c r="Y191" s="268"/>
      <c r="Z191" s="268"/>
      <c r="AA191" s="268"/>
      <c r="AB191" s="268"/>
      <c r="AC191" s="268"/>
      <c r="AD191" s="268"/>
      <c r="AE191" s="268"/>
      <c r="AF191" s="268"/>
      <c r="AG191" s="268"/>
      <c r="AH191" s="268"/>
      <c r="AI191" s="268"/>
    </row>
    <row r="192" spans="2:35" s="101" customFormat="1" ht="15.75">
      <c r="B192" s="319" t="e">
        <f>VLOOKUP(C192,[1]!Companies[#Data],3,FALSE)</f>
        <v>#REF!</v>
      </c>
      <c r="C192" s="263" t="s">
        <v>1001</v>
      </c>
      <c r="D192" s="263" t="s">
        <v>630</v>
      </c>
      <c r="E192" s="263" t="s">
        <v>646</v>
      </c>
      <c r="F192" s="363" t="s">
        <v>486</v>
      </c>
      <c r="G192" s="363" t="s">
        <v>486</v>
      </c>
      <c r="H192" s="363">
        <v>226285</v>
      </c>
      <c r="I192" s="363" t="s">
        <v>616</v>
      </c>
      <c r="J192" s="508">
        <v>374836</v>
      </c>
      <c r="K192" s="363" t="s">
        <v>485</v>
      </c>
      <c r="L192" s="516"/>
      <c r="M192" s="263"/>
      <c r="N192" s="263"/>
      <c r="O192" s="320"/>
      <c r="P192" s="263"/>
      <c r="Q192" s="263"/>
      <c r="R192" s="263"/>
      <c r="S192" s="268"/>
      <c r="T192" s="268"/>
      <c r="U192" s="268"/>
      <c r="V192" s="268"/>
      <c r="W192" s="268"/>
      <c r="X192" s="268"/>
      <c r="Y192" s="268"/>
      <c r="Z192" s="268"/>
      <c r="AA192" s="268"/>
      <c r="AB192" s="268"/>
      <c r="AC192" s="268"/>
      <c r="AD192" s="268"/>
      <c r="AE192" s="268"/>
      <c r="AF192" s="268"/>
      <c r="AG192" s="268"/>
      <c r="AH192" s="268"/>
      <c r="AI192" s="268"/>
    </row>
    <row r="193" spans="2:35" s="101" customFormat="1" ht="15.75">
      <c r="B193" s="319" t="e">
        <f>VLOOKUP(C193,[1]!Companies[#Data],3,FALSE)</f>
        <v>#REF!</v>
      </c>
      <c r="C193" s="263" t="s">
        <v>1001</v>
      </c>
      <c r="D193" s="263" t="s">
        <v>630</v>
      </c>
      <c r="E193" s="263" t="s">
        <v>646</v>
      </c>
      <c r="F193" s="363" t="s">
        <v>486</v>
      </c>
      <c r="G193" s="363" t="s">
        <v>486</v>
      </c>
      <c r="H193" s="363">
        <v>237126</v>
      </c>
      <c r="I193" s="363" t="s">
        <v>616</v>
      </c>
      <c r="J193" s="508">
        <v>1322</v>
      </c>
      <c r="K193" s="363" t="s">
        <v>485</v>
      </c>
      <c r="L193" s="516"/>
      <c r="M193" s="263"/>
      <c r="N193" s="263"/>
      <c r="O193" s="320"/>
      <c r="P193" s="263"/>
      <c r="Q193" s="263"/>
      <c r="R193" s="263"/>
      <c r="S193" s="268"/>
      <c r="T193" s="268"/>
      <c r="U193" s="268"/>
      <c r="V193" s="268"/>
      <c r="W193" s="268"/>
      <c r="X193" s="268"/>
      <c r="Y193" s="268"/>
      <c r="Z193" s="268"/>
      <c r="AA193" s="268"/>
      <c r="AB193" s="268"/>
      <c r="AC193" s="268"/>
      <c r="AD193" s="268"/>
      <c r="AE193" s="268"/>
      <c r="AF193" s="268"/>
      <c r="AG193" s="268"/>
      <c r="AH193" s="268"/>
      <c r="AI193" s="268"/>
    </row>
    <row r="194" spans="2:35" s="101" customFormat="1" ht="15.75">
      <c r="B194" s="319" t="e">
        <f>VLOOKUP(C194,[1]!Companies[#Data],3,FALSE)</f>
        <v>#REF!</v>
      </c>
      <c r="C194" s="263" t="s">
        <v>1001</v>
      </c>
      <c r="D194" s="263" t="s">
        <v>630</v>
      </c>
      <c r="E194" s="263" t="s">
        <v>646</v>
      </c>
      <c r="F194" s="363" t="s">
        <v>486</v>
      </c>
      <c r="G194" s="363" t="s">
        <v>486</v>
      </c>
      <c r="H194" s="363">
        <v>237125</v>
      </c>
      <c r="I194" s="363" t="s">
        <v>616</v>
      </c>
      <c r="J194" s="508">
        <v>2646</v>
      </c>
      <c r="K194" s="363" t="s">
        <v>485</v>
      </c>
      <c r="L194" s="516"/>
      <c r="M194" s="263"/>
      <c r="N194" s="263"/>
      <c r="O194" s="320"/>
      <c r="P194" s="263"/>
      <c r="Q194" s="263"/>
      <c r="R194" s="263"/>
      <c r="S194" s="268"/>
      <c r="T194" s="268"/>
      <c r="U194" s="268"/>
      <c r="V194" s="268"/>
      <c r="W194" s="268"/>
      <c r="X194" s="268"/>
      <c r="Y194" s="268"/>
      <c r="Z194" s="268"/>
      <c r="AA194" s="268"/>
      <c r="AB194" s="268"/>
      <c r="AC194" s="268"/>
      <c r="AD194" s="268"/>
      <c r="AE194" s="268"/>
      <c r="AF194" s="268"/>
      <c r="AG194" s="268"/>
      <c r="AH194" s="268"/>
      <c r="AI194" s="268"/>
    </row>
    <row r="195" spans="2:35" s="101" customFormat="1" ht="15.75">
      <c r="B195" s="319" t="e">
        <f>VLOOKUP(C195,[1]!Companies[#Data],3,FALSE)</f>
        <v>#REF!</v>
      </c>
      <c r="C195" s="263" t="s">
        <v>1001</v>
      </c>
      <c r="D195" s="263" t="s">
        <v>630</v>
      </c>
      <c r="E195" s="263" t="s">
        <v>646</v>
      </c>
      <c r="F195" s="363" t="s">
        <v>486</v>
      </c>
      <c r="G195" s="363" t="s">
        <v>486</v>
      </c>
      <c r="H195" s="363">
        <v>181940</v>
      </c>
      <c r="I195" s="363" t="s">
        <v>616</v>
      </c>
      <c r="J195" s="508">
        <v>5952</v>
      </c>
      <c r="K195" s="363" t="s">
        <v>485</v>
      </c>
      <c r="L195" s="516"/>
      <c r="M195" s="263"/>
      <c r="N195" s="263"/>
      <c r="O195" s="320"/>
      <c r="P195" s="263"/>
      <c r="Q195" s="263"/>
      <c r="R195" s="263"/>
      <c r="S195" s="268"/>
      <c r="T195" s="268"/>
      <c r="U195" s="268"/>
      <c r="V195" s="268"/>
      <c r="W195" s="268"/>
      <c r="X195" s="268"/>
      <c r="Y195" s="268"/>
      <c r="Z195" s="268"/>
      <c r="AA195" s="268"/>
      <c r="AB195" s="268"/>
      <c r="AC195" s="268"/>
      <c r="AD195" s="268"/>
      <c r="AE195" s="268"/>
      <c r="AF195" s="268"/>
      <c r="AG195" s="268"/>
      <c r="AH195" s="268"/>
      <c r="AI195" s="268"/>
    </row>
    <row r="196" spans="2:35" s="101" customFormat="1" ht="15.75">
      <c r="B196" s="319" t="e">
        <f>VLOOKUP(C196,[1]!Companies[#Data],3,FALSE)</f>
        <v>#REF!</v>
      </c>
      <c r="C196" s="263" t="s">
        <v>1001</v>
      </c>
      <c r="D196" s="263" t="s">
        <v>630</v>
      </c>
      <c r="E196" s="263" t="s">
        <v>646</v>
      </c>
      <c r="F196" s="363" t="s">
        <v>486</v>
      </c>
      <c r="G196" s="363" t="s">
        <v>486</v>
      </c>
      <c r="H196" s="363">
        <v>181078</v>
      </c>
      <c r="I196" s="363" t="s">
        <v>616</v>
      </c>
      <c r="J196" s="508">
        <v>6128</v>
      </c>
      <c r="K196" s="363" t="s">
        <v>485</v>
      </c>
      <c r="L196" s="516"/>
      <c r="M196" s="263"/>
      <c r="N196" s="263"/>
      <c r="O196" s="320"/>
      <c r="P196" s="263"/>
      <c r="Q196" s="263"/>
      <c r="R196" s="263"/>
      <c r="S196" s="268"/>
      <c r="T196" s="268"/>
      <c r="U196" s="268"/>
      <c r="V196" s="268"/>
      <c r="W196" s="268"/>
      <c r="X196" s="268"/>
      <c r="Y196" s="268"/>
      <c r="Z196" s="268"/>
      <c r="AA196" s="268"/>
      <c r="AB196" s="268"/>
      <c r="AC196" s="268"/>
      <c r="AD196" s="268"/>
      <c r="AE196" s="268"/>
      <c r="AF196" s="268"/>
      <c r="AG196" s="268"/>
      <c r="AH196" s="268"/>
      <c r="AI196" s="268"/>
    </row>
    <row r="197" spans="2:35" s="101" customFormat="1" ht="15.75">
      <c r="B197" s="319" t="e">
        <f>VLOOKUP(C197,[1]!Companies[#Data],3,FALSE)</f>
        <v>#REF!</v>
      </c>
      <c r="C197" s="263" t="s">
        <v>1001</v>
      </c>
      <c r="D197" s="263" t="s">
        <v>630</v>
      </c>
      <c r="E197" s="263" t="s">
        <v>646</v>
      </c>
      <c r="F197" s="363" t="s">
        <v>486</v>
      </c>
      <c r="G197" s="363" t="s">
        <v>486</v>
      </c>
      <c r="H197" s="363">
        <v>187195</v>
      </c>
      <c r="I197" s="363" t="s">
        <v>616</v>
      </c>
      <c r="J197" s="508">
        <v>21562</v>
      </c>
      <c r="K197" s="363" t="s">
        <v>485</v>
      </c>
      <c r="L197" s="516"/>
      <c r="M197" s="263"/>
      <c r="N197" s="263"/>
      <c r="O197" s="320"/>
      <c r="P197" s="263"/>
      <c r="Q197" s="263"/>
      <c r="R197" s="263"/>
      <c r="S197" s="268"/>
      <c r="T197" s="268"/>
      <c r="U197" s="268"/>
      <c r="V197" s="268"/>
      <c r="W197" s="268"/>
      <c r="X197" s="268"/>
      <c r="Y197" s="268"/>
      <c r="Z197" s="268"/>
      <c r="AA197" s="268"/>
      <c r="AB197" s="268"/>
      <c r="AC197" s="268"/>
      <c r="AD197" s="268"/>
      <c r="AE197" s="268"/>
      <c r="AF197" s="268"/>
      <c r="AG197" s="268"/>
      <c r="AH197" s="268"/>
      <c r="AI197" s="268"/>
    </row>
    <row r="198" spans="2:35" s="101" customFormat="1" ht="15.75">
      <c r="B198" s="319" t="e">
        <f>VLOOKUP(C198,[1]!Companies[#Data],3,FALSE)</f>
        <v>#REF!</v>
      </c>
      <c r="C198" s="263" t="s">
        <v>1001</v>
      </c>
      <c r="D198" s="263" t="s">
        <v>630</v>
      </c>
      <c r="E198" s="263" t="s">
        <v>646</v>
      </c>
      <c r="F198" s="363" t="s">
        <v>486</v>
      </c>
      <c r="G198" s="363" t="s">
        <v>486</v>
      </c>
      <c r="H198" s="363">
        <v>201919</v>
      </c>
      <c r="I198" s="363" t="s">
        <v>616</v>
      </c>
      <c r="J198" s="508">
        <v>37776</v>
      </c>
      <c r="K198" s="363" t="s">
        <v>485</v>
      </c>
      <c r="L198" s="516"/>
      <c r="M198" s="263"/>
      <c r="N198" s="263"/>
      <c r="O198" s="320"/>
      <c r="P198" s="263"/>
      <c r="Q198" s="263"/>
      <c r="R198" s="263"/>
      <c r="S198" s="268"/>
      <c r="T198" s="268"/>
      <c r="U198" s="268"/>
      <c r="V198" s="268"/>
      <c r="W198" s="268"/>
      <c r="X198" s="268"/>
      <c r="Y198" s="268"/>
      <c r="Z198" s="268"/>
      <c r="AA198" s="268"/>
      <c r="AB198" s="268"/>
      <c r="AC198" s="268"/>
      <c r="AD198" s="268"/>
      <c r="AE198" s="268"/>
      <c r="AF198" s="268"/>
      <c r="AG198" s="268"/>
      <c r="AH198" s="268"/>
      <c r="AI198" s="268"/>
    </row>
    <row r="199" spans="2:35" s="101" customFormat="1" ht="15.75">
      <c r="B199" s="319" t="e">
        <f>VLOOKUP(C199,[1]!Companies[#Data],3,FALSE)</f>
        <v>#REF!</v>
      </c>
      <c r="C199" s="263" t="s">
        <v>1001</v>
      </c>
      <c r="D199" s="263" t="s">
        <v>630</v>
      </c>
      <c r="E199" s="263" t="s">
        <v>646</v>
      </c>
      <c r="F199" s="363" t="s">
        <v>486</v>
      </c>
      <c r="G199" s="363" t="s">
        <v>486</v>
      </c>
      <c r="H199" s="363">
        <v>217353</v>
      </c>
      <c r="I199" s="363" t="s">
        <v>616</v>
      </c>
      <c r="J199" s="508">
        <v>118336</v>
      </c>
      <c r="K199" s="363" t="s">
        <v>485</v>
      </c>
      <c r="L199" s="516"/>
      <c r="M199" s="263"/>
      <c r="N199" s="263"/>
      <c r="O199" s="320"/>
      <c r="P199" s="263"/>
      <c r="Q199" s="263"/>
      <c r="R199" s="263"/>
      <c r="S199" s="268"/>
      <c r="T199" s="268"/>
      <c r="U199" s="268"/>
      <c r="V199" s="268"/>
      <c r="W199" s="268"/>
      <c r="X199" s="268"/>
      <c r="Y199" s="268"/>
      <c r="Z199" s="268"/>
      <c r="AA199" s="268"/>
      <c r="AB199" s="268"/>
      <c r="AC199" s="268"/>
      <c r="AD199" s="268"/>
      <c r="AE199" s="268"/>
      <c r="AF199" s="268"/>
      <c r="AG199" s="268"/>
      <c r="AH199" s="268"/>
      <c r="AI199" s="268"/>
    </row>
    <row r="200" spans="2:35" s="101" customFormat="1" ht="15.75">
      <c r="B200" s="319" t="e">
        <f>VLOOKUP(C200,[1]!Companies[#Data],3,FALSE)</f>
        <v>#REF!</v>
      </c>
      <c r="C200" s="263" t="s">
        <v>1001</v>
      </c>
      <c r="D200" s="263" t="s">
        <v>630</v>
      </c>
      <c r="E200" s="263" t="s">
        <v>646</v>
      </c>
      <c r="F200" s="363" t="s">
        <v>486</v>
      </c>
      <c r="G200" s="363" t="s">
        <v>486</v>
      </c>
      <c r="H200" s="363">
        <v>217354</v>
      </c>
      <c r="I200" s="363" t="s">
        <v>616</v>
      </c>
      <c r="J200" s="508">
        <v>39260</v>
      </c>
      <c r="K200" s="363" t="s">
        <v>485</v>
      </c>
      <c r="L200" s="516"/>
      <c r="M200" s="263"/>
      <c r="N200" s="263"/>
      <c r="O200" s="320"/>
      <c r="P200" s="263"/>
      <c r="Q200" s="263"/>
      <c r="R200" s="263"/>
      <c r="S200" s="268"/>
      <c r="T200" s="268"/>
      <c r="U200" s="268"/>
      <c r="V200" s="268"/>
      <c r="W200" s="268"/>
      <c r="X200" s="268"/>
      <c r="Y200" s="268"/>
      <c r="Z200" s="268"/>
      <c r="AA200" s="268"/>
      <c r="AB200" s="268"/>
      <c r="AC200" s="268"/>
      <c r="AD200" s="268"/>
      <c r="AE200" s="268"/>
      <c r="AF200" s="268"/>
      <c r="AG200" s="268"/>
      <c r="AH200" s="268"/>
      <c r="AI200" s="268"/>
    </row>
    <row r="201" spans="2:35" s="101" customFormat="1" ht="15.75">
      <c r="B201" s="319" t="e">
        <f>VLOOKUP(C201,[1]!Companies[#Data],3,FALSE)</f>
        <v>#REF!</v>
      </c>
      <c r="C201" s="263" t="s">
        <v>1001</v>
      </c>
      <c r="D201" s="263" t="s">
        <v>630</v>
      </c>
      <c r="E201" s="263" t="s">
        <v>646</v>
      </c>
      <c r="F201" s="363" t="s">
        <v>486</v>
      </c>
      <c r="G201" s="363" t="s">
        <v>486</v>
      </c>
      <c r="H201" s="363">
        <v>217206</v>
      </c>
      <c r="I201" s="363" t="s">
        <v>616</v>
      </c>
      <c r="J201" s="508">
        <v>13226</v>
      </c>
      <c r="K201" s="363" t="s">
        <v>485</v>
      </c>
      <c r="L201" s="516"/>
      <c r="M201" s="263"/>
      <c r="N201" s="263"/>
      <c r="O201" s="320"/>
      <c r="P201" s="263"/>
      <c r="Q201" s="263"/>
      <c r="R201" s="263"/>
      <c r="S201" s="268"/>
      <c r="T201" s="268"/>
      <c r="U201" s="268"/>
      <c r="V201" s="268"/>
      <c r="W201" s="268"/>
      <c r="X201" s="268"/>
      <c r="Y201" s="268"/>
      <c r="Z201" s="268"/>
      <c r="AA201" s="268"/>
      <c r="AB201" s="268"/>
      <c r="AC201" s="268"/>
      <c r="AD201" s="268"/>
      <c r="AE201" s="268"/>
      <c r="AF201" s="268"/>
      <c r="AG201" s="268"/>
      <c r="AH201" s="268"/>
      <c r="AI201" s="268"/>
    </row>
    <row r="202" spans="2:35" s="101" customFormat="1" ht="15.75">
      <c r="B202" s="319" t="e">
        <f>VLOOKUP(C202,[1]!Companies[#Data],3,FALSE)</f>
        <v>#REF!</v>
      </c>
      <c r="C202" s="263" t="s">
        <v>1001</v>
      </c>
      <c r="D202" s="263" t="s">
        <v>630</v>
      </c>
      <c r="E202" s="263" t="s">
        <v>646</v>
      </c>
      <c r="F202" s="363" t="s">
        <v>486</v>
      </c>
      <c r="G202" s="363" t="s">
        <v>486</v>
      </c>
      <c r="H202" s="363">
        <v>223171</v>
      </c>
      <c r="I202" s="363" t="s">
        <v>616</v>
      </c>
      <c r="J202" s="508">
        <v>518636</v>
      </c>
      <c r="K202" s="363" t="s">
        <v>485</v>
      </c>
      <c r="L202" s="516"/>
      <c r="M202" s="263"/>
      <c r="N202" s="263"/>
      <c r="O202" s="320"/>
      <c r="P202" s="263"/>
      <c r="Q202" s="263"/>
      <c r="R202" s="263"/>
      <c r="S202" s="268"/>
      <c r="T202" s="268"/>
      <c r="U202" s="268"/>
      <c r="V202" s="268"/>
      <c r="W202" s="268"/>
      <c r="X202" s="268"/>
      <c r="Y202" s="268"/>
      <c r="Z202" s="268"/>
      <c r="AA202" s="268"/>
      <c r="AB202" s="268"/>
      <c r="AC202" s="268"/>
      <c r="AD202" s="268"/>
      <c r="AE202" s="268"/>
      <c r="AF202" s="268"/>
      <c r="AG202" s="268"/>
      <c r="AH202" s="268"/>
      <c r="AI202" s="268"/>
    </row>
    <row r="203" spans="2:35" s="101" customFormat="1" ht="15.75">
      <c r="B203" s="319" t="e">
        <f>VLOOKUP(C203,[1]!Companies[#Data],3,FALSE)</f>
        <v>#REF!</v>
      </c>
      <c r="C203" s="263" t="s">
        <v>1001</v>
      </c>
      <c r="D203" s="263" t="s">
        <v>630</v>
      </c>
      <c r="E203" s="263" t="s">
        <v>646</v>
      </c>
      <c r="F203" s="363" t="s">
        <v>486</v>
      </c>
      <c r="G203" s="363" t="s">
        <v>486</v>
      </c>
      <c r="H203" s="363">
        <v>233357</v>
      </c>
      <c r="I203" s="363" t="s">
        <v>616</v>
      </c>
      <c r="J203" s="508">
        <v>123990</v>
      </c>
      <c r="K203" s="363" t="s">
        <v>485</v>
      </c>
      <c r="L203" s="516"/>
      <c r="M203" s="263"/>
      <c r="N203" s="263"/>
      <c r="O203" s="320"/>
      <c r="P203" s="263"/>
      <c r="Q203" s="263"/>
      <c r="R203" s="263"/>
      <c r="S203" s="268"/>
      <c r="T203" s="268"/>
      <c r="U203" s="268"/>
      <c r="V203" s="268"/>
      <c r="W203" s="268"/>
      <c r="X203" s="268"/>
      <c r="Y203" s="268"/>
      <c r="Z203" s="268"/>
      <c r="AA203" s="268"/>
      <c r="AB203" s="268"/>
      <c r="AC203" s="268"/>
      <c r="AD203" s="268"/>
      <c r="AE203" s="268"/>
      <c r="AF203" s="268"/>
      <c r="AG203" s="268"/>
      <c r="AH203" s="268"/>
      <c r="AI203" s="268"/>
    </row>
    <row r="204" spans="2:35" s="101" customFormat="1" ht="15.75">
      <c r="B204" s="319" t="e">
        <f>VLOOKUP(C204,[1]!Companies[#Data],3,FALSE)</f>
        <v>#REF!</v>
      </c>
      <c r="C204" s="263" t="s">
        <v>1001</v>
      </c>
      <c r="D204" s="263" t="s">
        <v>630</v>
      </c>
      <c r="E204" s="263" t="s">
        <v>646</v>
      </c>
      <c r="F204" s="363" t="s">
        <v>486</v>
      </c>
      <c r="G204" s="363" t="s">
        <v>486</v>
      </c>
      <c r="H204" s="363">
        <v>236888</v>
      </c>
      <c r="I204" s="363" t="s">
        <v>616</v>
      </c>
      <c r="J204" s="508">
        <v>29608</v>
      </c>
      <c r="K204" s="363" t="s">
        <v>485</v>
      </c>
      <c r="L204" s="516"/>
      <c r="M204" s="263"/>
      <c r="N204" s="263"/>
      <c r="O204" s="320"/>
      <c r="P204" s="263"/>
      <c r="Q204" s="263"/>
      <c r="R204" s="263"/>
      <c r="S204" s="268"/>
      <c r="T204" s="268"/>
      <c r="U204" s="268"/>
      <c r="V204" s="268"/>
      <c r="W204" s="268"/>
      <c r="X204" s="268"/>
      <c r="Y204" s="268"/>
      <c r="Z204" s="268"/>
      <c r="AA204" s="268"/>
      <c r="AB204" s="268"/>
      <c r="AC204" s="268"/>
      <c r="AD204" s="268"/>
      <c r="AE204" s="268"/>
      <c r="AF204" s="268"/>
      <c r="AG204" s="268"/>
      <c r="AH204" s="268"/>
      <c r="AI204" s="268"/>
    </row>
    <row r="205" spans="2:35" s="101" customFormat="1" ht="15.75">
      <c r="B205" s="319" t="e">
        <f>VLOOKUP(C205,[1]!Companies[#Data],3,FALSE)</f>
        <v>#REF!</v>
      </c>
      <c r="C205" s="228" t="s">
        <v>896</v>
      </c>
      <c r="D205" s="263" t="s">
        <v>630</v>
      </c>
      <c r="E205" s="263" t="s">
        <v>898</v>
      </c>
      <c r="F205" s="363" t="s">
        <v>485</v>
      </c>
      <c r="G205" s="363" t="s">
        <v>485</v>
      </c>
      <c r="H205" s="363" t="s">
        <v>888</v>
      </c>
      <c r="I205" s="363" t="s">
        <v>616</v>
      </c>
      <c r="J205" s="480">
        <v>104649028</v>
      </c>
      <c r="K205" s="363" t="s">
        <v>485</v>
      </c>
      <c r="L205" s="516"/>
      <c r="M205" s="263"/>
      <c r="N205" s="263"/>
      <c r="O205" s="320"/>
      <c r="P205" s="263"/>
      <c r="Q205" s="263"/>
      <c r="R205" s="263"/>
      <c r="S205" s="268"/>
      <c r="T205" s="268"/>
      <c r="U205" s="268"/>
      <c r="V205" s="268"/>
      <c r="W205" s="268"/>
      <c r="X205" s="268"/>
      <c r="Y205" s="268"/>
      <c r="Z205" s="268"/>
      <c r="AA205" s="268"/>
      <c r="AB205" s="268"/>
      <c r="AC205" s="268"/>
      <c r="AD205" s="268"/>
      <c r="AE205" s="268"/>
      <c r="AF205" s="268"/>
      <c r="AG205" s="268"/>
      <c r="AH205" s="268"/>
      <c r="AI205" s="268"/>
    </row>
    <row r="206" spans="2:35" s="101" customFormat="1" ht="15.75">
      <c r="B206" s="319" t="e">
        <f>VLOOKUP(C206,[1]!Companies[#Data],3,FALSE)</f>
        <v>#REF!</v>
      </c>
      <c r="C206" s="228" t="s">
        <v>896</v>
      </c>
      <c r="D206" s="263" t="s">
        <v>630</v>
      </c>
      <c r="E206" s="263" t="s">
        <v>648</v>
      </c>
      <c r="F206" s="363" t="s">
        <v>485</v>
      </c>
      <c r="G206" s="363" t="s">
        <v>485</v>
      </c>
      <c r="H206" s="363" t="s">
        <v>888</v>
      </c>
      <c r="I206" s="363" t="s">
        <v>616</v>
      </c>
      <c r="J206" s="480">
        <v>31652889</v>
      </c>
      <c r="K206" s="363" t="s">
        <v>485</v>
      </c>
      <c r="L206" s="516"/>
      <c r="M206" s="263"/>
      <c r="N206" s="263"/>
      <c r="O206" s="320"/>
      <c r="P206" s="263"/>
      <c r="Q206" s="263"/>
      <c r="R206" s="263"/>
      <c r="S206" s="268"/>
      <c r="T206" s="268"/>
      <c r="U206" s="268"/>
      <c r="V206" s="268"/>
      <c r="W206" s="268"/>
      <c r="X206" s="268"/>
      <c r="Y206" s="268"/>
      <c r="Z206" s="268"/>
      <c r="AA206" s="268"/>
      <c r="AB206" s="268"/>
      <c r="AC206" s="268"/>
      <c r="AD206" s="268"/>
      <c r="AE206" s="268"/>
      <c r="AF206" s="268"/>
      <c r="AG206" s="268"/>
      <c r="AH206" s="268"/>
      <c r="AI206" s="268"/>
    </row>
    <row r="207" spans="2:35" s="101" customFormat="1" ht="15.75">
      <c r="B207" s="319" t="e">
        <f>VLOOKUP(C207,[1]!Companies[#Data],3,FALSE)</f>
        <v>#REF!</v>
      </c>
      <c r="C207" s="228" t="s">
        <v>896</v>
      </c>
      <c r="D207" s="263" t="s">
        <v>630</v>
      </c>
      <c r="E207" s="263" t="s">
        <v>899</v>
      </c>
      <c r="F207" s="363" t="s">
        <v>485</v>
      </c>
      <c r="G207" s="363" t="s">
        <v>485</v>
      </c>
      <c r="H207" s="363" t="s">
        <v>888</v>
      </c>
      <c r="I207" s="363" t="s">
        <v>616</v>
      </c>
      <c r="J207" s="480">
        <v>83186458</v>
      </c>
      <c r="K207" s="363" t="s">
        <v>485</v>
      </c>
      <c r="L207" s="516"/>
      <c r="M207" s="263"/>
      <c r="N207" s="263"/>
      <c r="O207" s="320"/>
      <c r="P207" s="263"/>
      <c r="Q207" s="263"/>
      <c r="R207" s="263"/>
      <c r="S207" s="268"/>
      <c r="T207" s="268"/>
      <c r="U207" s="268"/>
      <c r="V207" s="268"/>
      <c r="W207" s="268"/>
      <c r="X207" s="268"/>
      <c r="Y207" s="268"/>
      <c r="Z207" s="268"/>
      <c r="AA207" s="268"/>
      <c r="AB207" s="268"/>
      <c r="AC207" s="268"/>
      <c r="AD207" s="268"/>
      <c r="AE207" s="268"/>
      <c r="AF207" s="268"/>
      <c r="AG207" s="268"/>
      <c r="AH207" s="268"/>
      <c r="AI207" s="268"/>
    </row>
    <row r="208" spans="2:35" s="101" customFormat="1" ht="15.75">
      <c r="B208" s="319" t="e">
        <f>VLOOKUP(C208,[1]!Companies[#Data],3,FALSE)</f>
        <v>#REF!</v>
      </c>
      <c r="C208" s="228" t="s">
        <v>896</v>
      </c>
      <c r="D208" s="263" t="s">
        <v>630</v>
      </c>
      <c r="E208" s="263" t="s">
        <v>646</v>
      </c>
      <c r="F208" s="363" t="s">
        <v>486</v>
      </c>
      <c r="G208" s="363" t="s">
        <v>486</v>
      </c>
      <c r="H208" s="363">
        <v>224879</v>
      </c>
      <c r="I208" s="363" t="s">
        <v>616</v>
      </c>
      <c r="J208" s="480">
        <v>141880</v>
      </c>
      <c r="K208" s="363" t="s">
        <v>485</v>
      </c>
      <c r="L208" s="516"/>
      <c r="M208" s="263"/>
      <c r="N208" s="263"/>
      <c r="O208" s="320"/>
      <c r="P208" s="263"/>
      <c r="Q208" s="263"/>
      <c r="R208" s="263"/>
      <c r="S208" s="268"/>
      <c r="T208" s="268"/>
      <c r="U208" s="268"/>
      <c r="V208" s="268"/>
      <c r="W208" s="268"/>
      <c r="X208" s="268"/>
      <c r="Y208" s="268"/>
      <c r="Z208" s="268"/>
      <c r="AA208" s="268"/>
      <c r="AB208" s="268"/>
      <c r="AC208" s="268"/>
      <c r="AD208" s="268"/>
      <c r="AE208" s="268"/>
      <c r="AF208" s="268"/>
      <c r="AG208" s="268"/>
      <c r="AH208" s="268"/>
      <c r="AI208" s="268"/>
    </row>
    <row r="209" spans="2:35" s="101" customFormat="1" ht="15.75">
      <c r="B209" s="319" t="e">
        <f>VLOOKUP(C209,[1]!Companies[#Data],3,FALSE)</f>
        <v>#REF!</v>
      </c>
      <c r="C209" s="228" t="s">
        <v>896</v>
      </c>
      <c r="D209" s="263" t="s">
        <v>630</v>
      </c>
      <c r="E209" s="263" t="s">
        <v>646</v>
      </c>
      <c r="F209" s="363" t="s">
        <v>486</v>
      </c>
      <c r="G209" s="363" t="s">
        <v>486</v>
      </c>
      <c r="H209" s="363">
        <v>229324</v>
      </c>
      <c r="I209" s="363" t="s">
        <v>616</v>
      </c>
      <c r="J209" s="480">
        <v>6612</v>
      </c>
      <c r="K209" s="363" t="s">
        <v>485</v>
      </c>
      <c r="L209" s="516"/>
      <c r="M209" s="263"/>
      <c r="N209" s="263"/>
      <c r="O209" s="320"/>
      <c r="P209" s="263"/>
      <c r="Q209" s="263"/>
      <c r="R209" s="263"/>
      <c r="S209" s="268"/>
      <c r="T209" s="268"/>
      <c r="U209" s="268"/>
      <c r="V209" s="268"/>
      <c r="W209" s="268"/>
      <c r="X209" s="268"/>
      <c r="Y209" s="268"/>
      <c r="Z209" s="268"/>
      <c r="AA209" s="268"/>
      <c r="AB209" s="268"/>
      <c r="AC209" s="268"/>
      <c r="AD209" s="268"/>
      <c r="AE209" s="268"/>
      <c r="AF209" s="268"/>
      <c r="AG209" s="268"/>
      <c r="AH209" s="268"/>
      <c r="AI209" s="268"/>
    </row>
    <row r="210" spans="2:35" s="101" customFormat="1" ht="15.75">
      <c r="B210" s="319" t="e">
        <f>VLOOKUP(C210,[1]!Companies[#Data],3,FALSE)</f>
        <v>#REF!</v>
      </c>
      <c r="C210" s="228" t="s">
        <v>896</v>
      </c>
      <c r="D210" s="263" t="s">
        <v>630</v>
      </c>
      <c r="E210" s="263" t="s">
        <v>646</v>
      </c>
      <c r="F210" s="363" t="s">
        <v>486</v>
      </c>
      <c r="G210" s="363" t="s">
        <v>486</v>
      </c>
      <c r="H210" s="363">
        <v>235009</v>
      </c>
      <c r="I210" s="363" t="s">
        <v>616</v>
      </c>
      <c r="J210" s="480">
        <v>9920</v>
      </c>
      <c r="K210" s="363" t="s">
        <v>485</v>
      </c>
      <c r="L210" s="516"/>
      <c r="M210" s="263"/>
      <c r="N210" s="263"/>
      <c r="O210" s="320"/>
      <c r="P210" s="263"/>
      <c r="Q210" s="263"/>
      <c r="R210" s="263"/>
      <c r="S210" s="268"/>
      <c r="T210" s="268"/>
      <c r="U210" s="268"/>
      <c r="V210" s="268"/>
      <c r="W210" s="268"/>
      <c r="X210" s="268"/>
      <c r="Y210" s="268"/>
      <c r="Z210" s="268"/>
      <c r="AA210" s="268"/>
      <c r="AB210" s="268"/>
      <c r="AC210" s="268"/>
      <c r="AD210" s="268"/>
      <c r="AE210" s="268"/>
      <c r="AF210" s="268"/>
      <c r="AG210" s="268"/>
      <c r="AH210" s="268"/>
      <c r="AI210" s="268"/>
    </row>
    <row r="211" spans="2:35" s="101" customFormat="1" ht="15.75">
      <c r="B211" s="319" t="e">
        <f>VLOOKUP(C211,[1]!Companies[#Data],3,FALSE)</f>
        <v>#REF!</v>
      </c>
      <c r="C211" s="228" t="s">
        <v>896</v>
      </c>
      <c r="D211" s="263" t="s">
        <v>630</v>
      </c>
      <c r="E211" s="263" t="s">
        <v>646</v>
      </c>
      <c r="F211" s="363" t="s">
        <v>486</v>
      </c>
      <c r="G211" s="363" t="s">
        <v>486</v>
      </c>
      <c r="H211" s="363">
        <v>237890</v>
      </c>
      <c r="I211" s="363" t="s">
        <v>616</v>
      </c>
      <c r="J211" s="480">
        <v>36824</v>
      </c>
      <c r="K211" s="363" t="s">
        <v>485</v>
      </c>
      <c r="L211" s="516"/>
      <c r="M211" s="263"/>
      <c r="N211" s="263"/>
      <c r="O211" s="320"/>
      <c r="P211" s="263"/>
      <c r="Q211" s="263"/>
      <c r="R211" s="263"/>
      <c r="S211" s="268"/>
      <c r="T211" s="268"/>
      <c r="U211" s="268"/>
      <c r="V211" s="268"/>
      <c r="W211" s="268"/>
      <c r="X211" s="268"/>
      <c r="Y211" s="268"/>
      <c r="Z211" s="268"/>
      <c r="AA211" s="268"/>
      <c r="AB211" s="268"/>
      <c r="AC211" s="268"/>
      <c r="AD211" s="268"/>
      <c r="AE211" s="268"/>
      <c r="AF211" s="268"/>
      <c r="AG211" s="268"/>
      <c r="AH211" s="268"/>
      <c r="AI211" s="268"/>
    </row>
    <row r="212" spans="2:35" s="101" customFormat="1" ht="15.75">
      <c r="B212" s="319" t="e">
        <f>VLOOKUP(C212,[1]!Companies[#Data],3,FALSE)</f>
        <v>#REF!</v>
      </c>
      <c r="C212" s="228" t="s">
        <v>896</v>
      </c>
      <c r="D212" s="263" t="s">
        <v>630</v>
      </c>
      <c r="E212" s="263" t="s">
        <v>646</v>
      </c>
      <c r="F212" s="363" t="s">
        <v>486</v>
      </c>
      <c r="G212" s="363" t="s">
        <v>486</v>
      </c>
      <c r="H212" s="363">
        <v>237891</v>
      </c>
      <c r="I212" s="363" t="s">
        <v>616</v>
      </c>
      <c r="J212" s="480">
        <v>26492</v>
      </c>
      <c r="K212" s="363" t="s">
        <v>485</v>
      </c>
      <c r="L212" s="516"/>
      <c r="M212" s="263"/>
      <c r="N212" s="263"/>
      <c r="O212" s="320"/>
      <c r="P212" s="263"/>
      <c r="Q212" s="263"/>
      <c r="R212" s="263"/>
      <c r="S212" s="268"/>
      <c r="T212" s="268"/>
      <c r="U212" s="268"/>
      <c r="V212" s="268"/>
      <c r="W212" s="268"/>
      <c r="X212" s="268"/>
      <c r="Y212" s="268"/>
      <c r="Z212" s="268"/>
      <c r="AA212" s="268"/>
      <c r="AB212" s="268"/>
      <c r="AC212" s="268"/>
      <c r="AD212" s="268"/>
      <c r="AE212" s="268"/>
      <c r="AF212" s="268"/>
      <c r="AG212" s="268"/>
      <c r="AH212" s="268"/>
      <c r="AI212" s="268"/>
    </row>
    <row r="213" spans="2:35" s="101" customFormat="1" ht="15.75">
      <c r="B213" s="319" t="e">
        <f>VLOOKUP(C213,[1]!Companies[#Data],3,FALSE)</f>
        <v>#REF!</v>
      </c>
      <c r="C213" s="228" t="s">
        <v>896</v>
      </c>
      <c r="D213" s="263" t="s">
        <v>630</v>
      </c>
      <c r="E213" s="263" t="s">
        <v>646</v>
      </c>
      <c r="F213" s="363" t="s">
        <v>486</v>
      </c>
      <c r="G213" s="363" t="s">
        <v>486</v>
      </c>
      <c r="H213" s="363">
        <v>238001</v>
      </c>
      <c r="I213" s="363" t="s">
        <v>616</v>
      </c>
      <c r="J213" s="480">
        <v>72522</v>
      </c>
      <c r="K213" s="363" t="s">
        <v>485</v>
      </c>
      <c r="L213" s="516"/>
      <c r="M213" s="263"/>
      <c r="N213" s="263"/>
      <c r="O213" s="320"/>
      <c r="P213" s="263"/>
      <c r="Q213" s="263"/>
      <c r="R213" s="263"/>
      <c r="S213" s="268"/>
      <c r="T213" s="268"/>
      <c r="U213" s="268"/>
      <c r="V213" s="268"/>
      <c r="W213" s="268"/>
      <c r="X213" s="268"/>
      <c r="Y213" s="268"/>
      <c r="Z213" s="268"/>
      <c r="AA213" s="268"/>
      <c r="AB213" s="268"/>
      <c r="AC213" s="268"/>
      <c r="AD213" s="268"/>
      <c r="AE213" s="268"/>
      <c r="AF213" s="268"/>
      <c r="AG213" s="268"/>
      <c r="AH213" s="268"/>
      <c r="AI213" s="268"/>
    </row>
    <row r="214" spans="2:35" s="101" customFormat="1" ht="15.75">
      <c r="B214" s="319" t="e">
        <f>VLOOKUP(C214,[1]!Companies[#Data],3,FALSE)</f>
        <v>#REF!</v>
      </c>
      <c r="C214" s="228" t="s">
        <v>896</v>
      </c>
      <c r="D214" s="263" t="s">
        <v>630</v>
      </c>
      <c r="E214" s="263" t="s">
        <v>646</v>
      </c>
      <c r="F214" s="363" t="s">
        <v>486</v>
      </c>
      <c r="G214" s="363" t="s">
        <v>486</v>
      </c>
      <c r="H214" s="363">
        <v>238003</v>
      </c>
      <c r="I214" s="363" t="s">
        <v>616</v>
      </c>
      <c r="J214" s="480">
        <v>28182</v>
      </c>
      <c r="K214" s="363" t="s">
        <v>485</v>
      </c>
      <c r="L214" s="516"/>
      <c r="M214" s="263"/>
      <c r="N214" s="263"/>
      <c r="O214" s="320"/>
      <c r="P214" s="263"/>
      <c r="Q214" s="263"/>
      <c r="R214" s="263"/>
      <c r="S214" s="268"/>
      <c r="T214" s="268"/>
      <c r="U214" s="268"/>
      <c r="V214" s="268"/>
      <c r="W214" s="268"/>
      <c r="X214" s="268"/>
      <c r="Y214" s="268"/>
      <c r="Z214" s="268"/>
      <c r="AA214" s="268"/>
      <c r="AB214" s="268"/>
      <c r="AC214" s="268"/>
      <c r="AD214" s="268"/>
      <c r="AE214" s="268"/>
      <c r="AF214" s="268"/>
      <c r="AG214" s="268"/>
      <c r="AH214" s="268"/>
      <c r="AI214" s="268"/>
    </row>
    <row r="215" spans="2:35" s="101" customFormat="1" ht="15.75">
      <c r="B215" s="319" t="e">
        <f>VLOOKUP(C215,[1]!Companies[#Data],3,FALSE)</f>
        <v>#REF!</v>
      </c>
      <c r="C215" s="228" t="s">
        <v>896</v>
      </c>
      <c r="D215" s="263" t="s">
        <v>630</v>
      </c>
      <c r="E215" s="263" t="s">
        <v>646</v>
      </c>
      <c r="F215" s="363" t="s">
        <v>486</v>
      </c>
      <c r="G215" s="363" t="s">
        <v>486</v>
      </c>
      <c r="H215" s="363">
        <v>238226</v>
      </c>
      <c r="I215" s="363" t="s">
        <v>616</v>
      </c>
      <c r="J215" s="480">
        <v>491158</v>
      </c>
      <c r="K215" s="363" t="s">
        <v>485</v>
      </c>
      <c r="L215" s="516"/>
      <c r="M215" s="263"/>
      <c r="N215" s="263"/>
      <c r="O215" s="320"/>
      <c r="P215" s="263"/>
      <c r="Q215" s="263"/>
      <c r="R215" s="263"/>
      <c r="S215" s="268"/>
      <c r="T215" s="268"/>
      <c r="U215" s="268"/>
      <c r="V215" s="268"/>
      <c r="W215" s="268"/>
      <c r="X215" s="268"/>
      <c r="Y215" s="268"/>
      <c r="Z215" s="268"/>
      <c r="AA215" s="268"/>
      <c r="AB215" s="268"/>
      <c r="AC215" s="268"/>
      <c r="AD215" s="268"/>
      <c r="AE215" s="268"/>
      <c r="AF215" s="268"/>
      <c r="AG215" s="268"/>
      <c r="AH215" s="268"/>
      <c r="AI215" s="268"/>
    </row>
    <row r="216" spans="2:35" s="101" customFormat="1" ht="15.75">
      <c r="B216" s="319" t="e">
        <f>VLOOKUP(C216,[1]!Companies[#Data],3,FALSE)</f>
        <v>#REF!</v>
      </c>
      <c r="C216" s="228" t="s">
        <v>896</v>
      </c>
      <c r="D216" s="263" t="s">
        <v>630</v>
      </c>
      <c r="E216" s="263" t="s">
        <v>646</v>
      </c>
      <c r="F216" s="363" t="s">
        <v>486</v>
      </c>
      <c r="G216" s="363" t="s">
        <v>486</v>
      </c>
      <c r="H216" s="363">
        <v>238420</v>
      </c>
      <c r="I216" s="363" t="s">
        <v>616</v>
      </c>
      <c r="J216" s="480">
        <v>33162</v>
      </c>
      <c r="K216" s="363" t="s">
        <v>485</v>
      </c>
      <c r="L216" s="516"/>
      <c r="M216" s="263"/>
      <c r="N216" s="263"/>
      <c r="O216" s="320"/>
      <c r="P216" s="263"/>
      <c r="Q216" s="263"/>
      <c r="R216" s="263"/>
      <c r="S216" s="268"/>
      <c r="T216" s="268"/>
      <c r="U216" s="268"/>
      <c r="V216" s="268"/>
      <c r="W216" s="268"/>
      <c r="X216" s="268"/>
      <c r="Y216" s="268"/>
      <c r="Z216" s="268"/>
      <c r="AA216" s="268"/>
      <c r="AB216" s="268"/>
      <c r="AC216" s="268"/>
      <c r="AD216" s="268"/>
      <c r="AE216" s="268"/>
      <c r="AF216" s="268"/>
      <c r="AG216" s="268"/>
      <c r="AH216" s="268"/>
      <c r="AI216" s="268"/>
    </row>
    <row r="217" spans="2:35" s="101" customFormat="1" ht="15.75">
      <c r="B217" s="319" t="e">
        <f>VLOOKUP(C217,[1]!Companies[#Data],3,FALSE)</f>
        <v>#REF!</v>
      </c>
      <c r="C217" s="228" t="s">
        <v>896</v>
      </c>
      <c r="D217" s="263" t="s">
        <v>630</v>
      </c>
      <c r="E217" s="263" t="s">
        <v>646</v>
      </c>
      <c r="F217" s="363" t="s">
        <v>486</v>
      </c>
      <c r="G217" s="363" t="s">
        <v>486</v>
      </c>
      <c r="H217" s="363">
        <v>238891</v>
      </c>
      <c r="I217" s="363" t="s">
        <v>616</v>
      </c>
      <c r="J217" s="480">
        <v>18788</v>
      </c>
      <c r="K217" s="363" t="s">
        <v>485</v>
      </c>
      <c r="L217" s="516"/>
      <c r="M217" s="263"/>
      <c r="N217" s="263"/>
      <c r="O217" s="320"/>
      <c r="P217" s="263"/>
      <c r="Q217" s="263"/>
      <c r="R217" s="263"/>
      <c r="S217" s="268"/>
      <c r="T217" s="268"/>
      <c r="U217" s="268"/>
      <c r="V217" s="268"/>
      <c r="W217" s="268"/>
      <c r="X217" s="268"/>
      <c r="Y217" s="268"/>
      <c r="Z217" s="268"/>
      <c r="AA217" s="268"/>
      <c r="AB217" s="268"/>
      <c r="AC217" s="268"/>
      <c r="AD217" s="268"/>
      <c r="AE217" s="268"/>
      <c r="AF217" s="268"/>
      <c r="AG217" s="268"/>
      <c r="AH217" s="268"/>
      <c r="AI217" s="268"/>
    </row>
    <row r="218" spans="2:35" s="101" customFormat="1" ht="15.75">
      <c r="B218" s="319" t="e">
        <f>VLOOKUP(C218,[1]!Companies[#Data],3,FALSE)</f>
        <v>#REF!</v>
      </c>
      <c r="C218" s="228" t="s">
        <v>896</v>
      </c>
      <c r="D218" s="263" t="s">
        <v>630</v>
      </c>
      <c r="E218" s="263" t="s">
        <v>646</v>
      </c>
      <c r="F218" s="363" t="s">
        <v>486</v>
      </c>
      <c r="G218" s="363" t="s">
        <v>486</v>
      </c>
      <c r="H218" s="363">
        <v>238941</v>
      </c>
      <c r="I218" s="363" t="s">
        <v>616</v>
      </c>
      <c r="J218" s="480">
        <v>18788</v>
      </c>
      <c r="K218" s="363" t="s">
        <v>485</v>
      </c>
      <c r="L218" s="516"/>
      <c r="M218" s="263"/>
      <c r="N218" s="263"/>
      <c r="O218" s="320"/>
      <c r="P218" s="263"/>
      <c r="Q218" s="263"/>
      <c r="R218" s="263"/>
      <c r="S218" s="268"/>
      <c r="T218" s="268"/>
      <c r="U218" s="268"/>
      <c r="V218" s="268"/>
      <c r="W218" s="268"/>
      <c r="X218" s="268"/>
      <c r="Y218" s="268"/>
      <c r="Z218" s="268"/>
      <c r="AA218" s="268"/>
      <c r="AB218" s="268"/>
      <c r="AC218" s="268"/>
      <c r="AD218" s="268"/>
      <c r="AE218" s="268"/>
      <c r="AF218" s="268"/>
      <c r="AG218" s="268"/>
      <c r="AH218" s="268"/>
      <c r="AI218" s="268"/>
    </row>
    <row r="219" spans="2:35" s="101" customFormat="1" ht="15.75">
      <c r="B219" s="319" t="e">
        <f>VLOOKUP(C219,[1]!Companies[#Data],3,FALSE)</f>
        <v>#REF!</v>
      </c>
      <c r="C219" s="228" t="s">
        <v>896</v>
      </c>
      <c r="D219" s="263" t="s">
        <v>630</v>
      </c>
      <c r="E219" s="263" t="s">
        <v>646</v>
      </c>
      <c r="F219" s="363" t="s">
        <v>486</v>
      </c>
      <c r="G219" s="363" t="s">
        <v>486</v>
      </c>
      <c r="H219" s="363">
        <v>240363</v>
      </c>
      <c r="I219" s="363" t="s">
        <v>616</v>
      </c>
      <c r="J219" s="480">
        <v>36636</v>
      </c>
      <c r="K219" s="363" t="s">
        <v>485</v>
      </c>
      <c r="L219" s="516"/>
      <c r="M219" s="263"/>
      <c r="N219" s="263"/>
      <c r="O219" s="320"/>
      <c r="P219" s="263"/>
      <c r="Q219" s="263"/>
      <c r="R219" s="263"/>
      <c r="S219" s="268"/>
      <c r="T219" s="268"/>
      <c r="U219" s="268"/>
      <c r="V219" s="268"/>
      <c r="W219" s="268"/>
      <c r="X219" s="268"/>
      <c r="Y219" s="268"/>
      <c r="Z219" s="268"/>
      <c r="AA219" s="268"/>
      <c r="AB219" s="268"/>
      <c r="AC219" s="268"/>
      <c r="AD219" s="268"/>
      <c r="AE219" s="268"/>
      <c r="AF219" s="268"/>
      <c r="AG219" s="268"/>
      <c r="AH219" s="268"/>
      <c r="AI219" s="268"/>
    </row>
    <row r="220" spans="2:35" s="101" customFormat="1" ht="15.75">
      <c r="B220" s="319" t="e">
        <f>VLOOKUP(C220,[1]!Companies[#Data],3,FALSE)</f>
        <v>#REF!</v>
      </c>
      <c r="C220" s="228" t="s">
        <v>896</v>
      </c>
      <c r="D220" s="263" t="s">
        <v>630</v>
      </c>
      <c r="E220" s="263" t="s">
        <v>646</v>
      </c>
      <c r="F220" s="363" t="s">
        <v>486</v>
      </c>
      <c r="G220" s="363" t="s">
        <v>486</v>
      </c>
      <c r="H220" s="363">
        <v>240842</v>
      </c>
      <c r="I220" s="363" t="s">
        <v>616</v>
      </c>
      <c r="J220" s="480">
        <v>10870</v>
      </c>
      <c r="K220" s="363" t="s">
        <v>485</v>
      </c>
      <c r="L220" s="516"/>
      <c r="M220" s="263"/>
      <c r="N220" s="263"/>
      <c r="O220" s="320"/>
      <c r="P220" s="263"/>
      <c r="Q220" s="263"/>
      <c r="R220" s="263"/>
      <c r="S220" s="268"/>
      <c r="T220" s="268"/>
      <c r="U220" s="268"/>
      <c r="V220" s="268"/>
      <c r="W220" s="268"/>
      <c r="X220" s="268"/>
      <c r="Y220" s="268"/>
      <c r="Z220" s="268"/>
      <c r="AA220" s="268"/>
      <c r="AB220" s="268"/>
      <c r="AC220" s="268"/>
      <c r="AD220" s="268"/>
      <c r="AE220" s="268"/>
      <c r="AF220" s="268"/>
      <c r="AG220" s="268"/>
      <c r="AH220" s="268"/>
      <c r="AI220" s="268"/>
    </row>
    <row r="221" spans="2:35" s="101" customFormat="1" ht="15.75">
      <c r="B221" s="319" t="e">
        <f>VLOOKUP(C221,[1]!Companies[#Data],3,FALSE)</f>
        <v>#REF!</v>
      </c>
      <c r="C221" s="228" t="s">
        <v>896</v>
      </c>
      <c r="D221" s="263" t="s">
        <v>630</v>
      </c>
      <c r="E221" s="263" t="s">
        <v>646</v>
      </c>
      <c r="F221" s="363" t="s">
        <v>486</v>
      </c>
      <c r="G221" s="363" t="s">
        <v>486</v>
      </c>
      <c r="H221" s="363">
        <v>230062</v>
      </c>
      <c r="I221" s="363" t="s">
        <v>616</v>
      </c>
      <c r="J221" s="480">
        <v>1611870</v>
      </c>
      <c r="K221" s="363" t="s">
        <v>485</v>
      </c>
      <c r="L221" s="516"/>
      <c r="M221" s="263"/>
      <c r="N221" s="263"/>
      <c r="O221" s="320"/>
      <c r="P221" s="263"/>
      <c r="Q221" s="263"/>
      <c r="R221" s="263"/>
      <c r="S221" s="268"/>
      <c r="T221" s="268"/>
      <c r="U221" s="268"/>
      <c r="V221" s="268"/>
      <c r="W221" s="268"/>
      <c r="X221" s="268"/>
      <c r="Y221" s="268"/>
      <c r="Z221" s="268"/>
      <c r="AA221" s="268"/>
      <c r="AB221" s="268"/>
      <c r="AC221" s="268"/>
      <c r="AD221" s="268"/>
      <c r="AE221" s="268"/>
      <c r="AF221" s="268"/>
      <c r="AG221" s="268"/>
      <c r="AH221" s="268"/>
      <c r="AI221" s="268"/>
    </row>
    <row r="222" spans="2:35" s="101" customFormat="1" ht="15.75">
      <c r="B222" s="319" t="e">
        <f>VLOOKUP(C222,[1]!Companies[#Data],3,FALSE)</f>
        <v>#REF!</v>
      </c>
      <c r="C222" s="228" t="s">
        <v>896</v>
      </c>
      <c r="D222" s="263" t="s">
        <v>630</v>
      </c>
      <c r="E222" s="263" t="s">
        <v>646</v>
      </c>
      <c r="F222" s="363" t="s">
        <v>486</v>
      </c>
      <c r="G222" s="363" t="s">
        <v>486</v>
      </c>
      <c r="H222" s="363">
        <v>230851</v>
      </c>
      <c r="I222" s="363" t="s">
        <v>616</v>
      </c>
      <c r="J222" s="480">
        <v>31410</v>
      </c>
      <c r="K222" s="363" t="s">
        <v>485</v>
      </c>
      <c r="L222" s="516"/>
      <c r="M222" s="263"/>
      <c r="N222" s="263"/>
      <c r="O222" s="320"/>
      <c r="P222" s="263"/>
      <c r="Q222" s="263"/>
      <c r="R222" s="263"/>
      <c r="S222" s="268"/>
      <c r="T222" s="268"/>
      <c r="U222" s="268"/>
      <c r="V222" s="268"/>
      <c r="W222" s="268"/>
      <c r="X222" s="268"/>
      <c r="Y222" s="268"/>
      <c r="Z222" s="268"/>
      <c r="AA222" s="268"/>
      <c r="AB222" s="268"/>
      <c r="AC222" s="268"/>
      <c r="AD222" s="268"/>
      <c r="AE222" s="268"/>
      <c r="AF222" s="268"/>
      <c r="AG222" s="268"/>
      <c r="AH222" s="268"/>
      <c r="AI222" s="268"/>
    </row>
    <row r="223" spans="2:35" s="101" customFormat="1" ht="15.75">
      <c r="B223" s="319" t="e">
        <f>VLOOKUP(C223,[1]!Companies[#Data],3,FALSE)</f>
        <v>#REF!</v>
      </c>
      <c r="C223" s="228" t="s">
        <v>896</v>
      </c>
      <c r="D223" s="263" t="s">
        <v>630</v>
      </c>
      <c r="E223" s="263" t="s">
        <v>646</v>
      </c>
      <c r="F223" s="363" t="s">
        <v>486</v>
      </c>
      <c r="G223" s="363" t="s">
        <v>486</v>
      </c>
      <c r="H223" s="363">
        <v>230852</v>
      </c>
      <c r="I223" s="363" t="s">
        <v>616</v>
      </c>
      <c r="J223" s="480">
        <v>29096</v>
      </c>
      <c r="K223" s="363" t="s">
        <v>485</v>
      </c>
      <c r="L223" s="516"/>
      <c r="M223" s="263"/>
      <c r="N223" s="263"/>
      <c r="O223" s="320"/>
      <c r="P223" s="263"/>
      <c r="Q223" s="263"/>
      <c r="R223" s="263"/>
      <c r="S223" s="268"/>
      <c r="T223" s="268"/>
      <c r="U223" s="268"/>
      <c r="V223" s="268"/>
      <c r="W223" s="268"/>
      <c r="X223" s="268"/>
      <c r="Y223" s="268"/>
      <c r="Z223" s="268"/>
      <c r="AA223" s="268"/>
      <c r="AB223" s="268"/>
      <c r="AC223" s="268"/>
      <c r="AD223" s="268"/>
      <c r="AE223" s="268"/>
      <c r="AF223" s="268"/>
      <c r="AG223" s="268"/>
      <c r="AH223" s="268"/>
      <c r="AI223" s="268"/>
    </row>
    <row r="224" spans="2:35" s="101" customFormat="1" ht="15.75">
      <c r="B224" s="319" t="e">
        <f>VLOOKUP(C224,[1]!Companies[#Data],3,FALSE)</f>
        <v>#REF!</v>
      </c>
      <c r="C224" s="228" t="s">
        <v>896</v>
      </c>
      <c r="D224" s="263" t="s">
        <v>630</v>
      </c>
      <c r="E224" s="263" t="s">
        <v>646</v>
      </c>
      <c r="F224" s="363" t="s">
        <v>486</v>
      </c>
      <c r="G224" s="363" t="s">
        <v>486</v>
      </c>
      <c r="H224" s="363">
        <v>186879</v>
      </c>
      <c r="I224" s="363" t="s">
        <v>616</v>
      </c>
      <c r="J224" s="480">
        <v>3302</v>
      </c>
      <c r="K224" s="363" t="s">
        <v>485</v>
      </c>
      <c r="L224" s="516"/>
      <c r="M224" s="263"/>
      <c r="N224" s="263"/>
      <c r="O224" s="320"/>
      <c r="P224" s="263"/>
      <c r="Q224" s="263"/>
      <c r="R224" s="263"/>
      <c r="S224" s="268"/>
      <c r="T224" s="268"/>
      <c r="U224" s="268"/>
      <c r="V224" s="268"/>
      <c r="W224" s="268"/>
      <c r="X224" s="268"/>
      <c r="Y224" s="268"/>
      <c r="Z224" s="268"/>
      <c r="AA224" s="268"/>
      <c r="AB224" s="268"/>
      <c r="AC224" s="268"/>
      <c r="AD224" s="268"/>
      <c r="AE224" s="268"/>
      <c r="AF224" s="268"/>
      <c r="AG224" s="268"/>
      <c r="AH224" s="268"/>
      <c r="AI224" s="268"/>
    </row>
    <row r="225" spans="2:35" s="101" customFormat="1" ht="15.75">
      <c r="B225" s="319" t="e">
        <f>VLOOKUP(C225,[1]!Companies[#Data],3,FALSE)</f>
        <v>#REF!</v>
      </c>
      <c r="C225" s="228" t="s">
        <v>896</v>
      </c>
      <c r="D225" s="263" t="s">
        <v>630</v>
      </c>
      <c r="E225" s="263" t="s">
        <v>646</v>
      </c>
      <c r="F225" s="363" t="s">
        <v>486</v>
      </c>
      <c r="G225" s="363" t="s">
        <v>486</v>
      </c>
      <c r="H225" s="363">
        <v>191845</v>
      </c>
      <c r="I225" s="363" t="s">
        <v>616</v>
      </c>
      <c r="J225" s="480">
        <v>51107</v>
      </c>
      <c r="K225" s="363" t="s">
        <v>485</v>
      </c>
      <c r="L225" s="516"/>
      <c r="M225" s="263"/>
      <c r="N225" s="263"/>
      <c r="O225" s="320"/>
      <c r="P225" s="263"/>
      <c r="Q225" s="263"/>
      <c r="R225" s="263"/>
      <c r="S225" s="268"/>
      <c r="T225" s="268"/>
      <c r="U225" s="268"/>
      <c r="V225" s="268"/>
      <c r="W225" s="268"/>
      <c r="X225" s="268"/>
      <c r="Y225" s="268"/>
      <c r="Z225" s="268"/>
      <c r="AA225" s="268"/>
      <c r="AB225" s="268"/>
      <c r="AC225" s="268"/>
      <c r="AD225" s="268"/>
      <c r="AE225" s="268"/>
      <c r="AF225" s="268"/>
      <c r="AG225" s="268"/>
      <c r="AH225" s="268"/>
      <c r="AI225" s="268"/>
    </row>
    <row r="226" spans="2:35" s="101" customFormat="1" ht="15.75">
      <c r="B226" s="319" t="e">
        <f>VLOOKUP(C226,[1]!Companies[#Data],3,FALSE)</f>
        <v>#REF!</v>
      </c>
      <c r="C226" s="228" t="s">
        <v>896</v>
      </c>
      <c r="D226" s="263" t="s">
        <v>630</v>
      </c>
      <c r="E226" s="263" t="s">
        <v>646</v>
      </c>
      <c r="F226" s="363" t="s">
        <v>486</v>
      </c>
      <c r="G226" s="363" t="s">
        <v>486</v>
      </c>
      <c r="H226" s="363">
        <v>189464</v>
      </c>
      <c r="I226" s="363" t="s">
        <v>616</v>
      </c>
      <c r="J226" s="480">
        <v>19645</v>
      </c>
      <c r="K226" s="363" t="s">
        <v>485</v>
      </c>
      <c r="L226" s="516"/>
      <c r="M226" s="263"/>
      <c r="N226" s="263"/>
      <c r="O226" s="320"/>
      <c r="P226" s="263"/>
      <c r="Q226" s="263"/>
      <c r="R226" s="263"/>
      <c r="S226" s="268"/>
      <c r="T226" s="268"/>
      <c r="U226" s="268"/>
      <c r="V226" s="268"/>
      <c r="W226" s="268"/>
      <c r="X226" s="268"/>
      <c r="Y226" s="268"/>
      <c r="Z226" s="268"/>
      <c r="AA226" s="268"/>
      <c r="AB226" s="268"/>
      <c r="AC226" s="268"/>
      <c r="AD226" s="268"/>
      <c r="AE226" s="268"/>
      <c r="AF226" s="268"/>
      <c r="AG226" s="268"/>
      <c r="AH226" s="268"/>
      <c r="AI226" s="268"/>
    </row>
    <row r="227" spans="2:35" s="101" customFormat="1" ht="15.75">
      <c r="B227" s="319" t="e">
        <f>VLOOKUP(C227,[1]!Companies[#Data],3,FALSE)</f>
        <v>#REF!</v>
      </c>
      <c r="C227" s="228" t="s">
        <v>896</v>
      </c>
      <c r="D227" s="263" t="s">
        <v>630</v>
      </c>
      <c r="E227" s="263" t="s">
        <v>646</v>
      </c>
      <c r="F227" s="363" t="s">
        <v>486</v>
      </c>
      <c r="G227" s="363" t="s">
        <v>486</v>
      </c>
      <c r="H227" s="363">
        <v>196120</v>
      </c>
      <c r="I227" s="363" t="s">
        <v>616</v>
      </c>
      <c r="J227" s="480">
        <v>11570</v>
      </c>
      <c r="K227" s="363" t="s">
        <v>485</v>
      </c>
      <c r="L227" s="516"/>
      <c r="M227" s="263"/>
      <c r="N227" s="263"/>
      <c r="O227" s="320"/>
      <c r="P227" s="263"/>
      <c r="Q227" s="263"/>
      <c r="R227" s="263"/>
      <c r="S227" s="268"/>
      <c r="T227" s="268"/>
      <c r="U227" s="268"/>
      <c r="V227" s="268"/>
      <c r="W227" s="268"/>
      <c r="X227" s="268"/>
      <c r="Y227" s="268"/>
      <c r="Z227" s="268"/>
      <c r="AA227" s="268"/>
      <c r="AB227" s="268"/>
      <c r="AC227" s="268"/>
      <c r="AD227" s="268"/>
      <c r="AE227" s="268"/>
      <c r="AF227" s="268"/>
      <c r="AG227" s="268"/>
      <c r="AH227" s="268"/>
      <c r="AI227" s="268"/>
    </row>
    <row r="228" spans="2:35" s="101" customFormat="1" ht="15.75">
      <c r="B228" s="319" t="e">
        <f>VLOOKUP(C228,[1]!Companies[#Data],3,FALSE)</f>
        <v>#REF!</v>
      </c>
      <c r="C228" s="228" t="s">
        <v>896</v>
      </c>
      <c r="D228" s="263" t="s">
        <v>630</v>
      </c>
      <c r="E228" s="263" t="s">
        <v>646</v>
      </c>
      <c r="F228" s="363" t="s">
        <v>486</v>
      </c>
      <c r="G228" s="363" t="s">
        <v>486</v>
      </c>
      <c r="H228" s="363">
        <v>211981</v>
      </c>
      <c r="I228" s="363" t="s">
        <v>616</v>
      </c>
      <c r="J228" s="480">
        <v>229682</v>
      </c>
      <c r="K228" s="363" t="s">
        <v>485</v>
      </c>
      <c r="L228" s="516"/>
      <c r="M228" s="263"/>
      <c r="N228" s="263"/>
      <c r="O228" s="320"/>
      <c r="P228" s="263"/>
      <c r="Q228" s="263"/>
      <c r="R228" s="263"/>
      <c r="S228" s="268"/>
      <c r="T228" s="268"/>
      <c r="U228" s="268"/>
      <c r="V228" s="268"/>
      <c r="W228" s="268"/>
      <c r="X228" s="268"/>
      <c r="Y228" s="268"/>
      <c r="Z228" s="268"/>
      <c r="AA228" s="268"/>
      <c r="AB228" s="268"/>
      <c r="AC228" s="268"/>
      <c r="AD228" s="268"/>
      <c r="AE228" s="268"/>
      <c r="AF228" s="268"/>
      <c r="AG228" s="268"/>
      <c r="AH228" s="268"/>
      <c r="AI228" s="268"/>
    </row>
    <row r="229" spans="2:35" s="101" customFormat="1" ht="15.75">
      <c r="B229" s="319" t="e">
        <f>VLOOKUP(C229,[1]!Companies[#Data],3,FALSE)</f>
        <v>#REF!</v>
      </c>
      <c r="C229" s="228" t="s">
        <v>896</v>
      </c>
      <c r="D229" s="263" t="s">
        <v>630</v>
      </c>
      <c r="E229" s="263" t="s">
        <v>646</v>
      </c>
      <c r="F229" s="363" t="s">
        <v>486</v>
      </c>
      <c r="G229" s="363" t="s">
        <v>486</v>
      </c>
      <c r="H229" s="363">
        <v>181965</v>
      </c>
      <c r="I229" s="363" t="s">
        <v>616</v>
      </c>
      <c r="J229" s="480">
        <v>5450</v>
      </c>
      <c r="K229" s="363" t="s">
        <v>485</v>
      </c>
      <c r="L229" s="516"/>
      <c r="M229" s="263"/>
      <c r="N229" s="263"/>
      <c r="O229" s="320"/>
      <c r="P229" s="263"/>
      <c r="Q229" s="263"/>
      <c r="R229" s="263"/>
      <c r="S229" s="268"/>
      <c r="T229" s="268"/>
      <c r="U229" s="268"/>
      <c r="V229" s="268"/>
      <c r="W229" s="268"/>
      <c r="X229" s="268"/>
      <c r="Y229" s="268"/>
      <c r="Z229" s="268"/>
      <c r="AA229" s="268"/>
      <c r="AB229" s="268"/>
      <c r="AC229" s="268"/>
      <c r="AD229" s="268"/>
      <c r="AE229" s="268"/>
      <c r="AF229" s="268"/>
      <c r="AG229" s="268"/>
      <c r="AH229" s="268"/>
      <c r="AI229" s="268"/>
    </row>
    <row r="230" spans="2:35" s="101" customFormat="1" ht="15.75">
      <c r="B230" s="319" t="e">
        <f>VLOOKUP(C230,[1]!Companies[#Data],3,FALSE)</f>
        <v>#REF!</v>
      </c>
      <c r="C230" s="228" t="s">
        <v>896</v>
      </c>
      <c r="D230" s="263" t="s">
        <v>630</v>
      </c>
      <c r="E230" s="263" t="s">
        <v>646</v>
      </c>
      <c r="F230" s="363" t="s">
        <v>486</v>
      </c>
      <c r="G230" s="363" t="s">
        <v>486</v>
      </c>
      <c r="H230" s="363">
        <v>192041</v>
      </c>
      <c r="I230" s="363" t="s">
        <v>616</v>
      </c>
      <c r="J230" s="480">
        <v>16935</v>
      </c>
      <c r="K230" s="363" t="s">
        <v>485</v>
      </c>
      <c r="L230" s="516"/>
      <c r="M230" s="263"/>
      <c r="N230" s="263"/>
      <c r="O230" s="320"/>
      <c r="P230" s="263"/>
      <c r="Q230" s="263"/>
      <c r="R230" s="263"/>
      <c r="S230" s="268"/>
      <c r="T230" s="268"/>
      <c r="U230" s="268"/>
      <c r="V230" s="268"/>
      <c r="W230" s="268"/>
      <c r="X230" s="268"/>
      <c r="Y230" s="268"/>
      <c r="Z230" s="268"/>
      <c r="AA230" s="268"/>
      <c r="AB230" s="268"/>
      <c r="AC230" s="268"/>
      <c r="AD230" s="268"/>
      <c r="AE230" s="268"/>
      <c r="AF230" s="268"/>
      <c r="AG230" s="268"/>
      <c r="AH230" s="268"/>
      <c r="AI230" s="268"/>
    </row>
    <row r="231" spans="2:35" s="101" customFormat="1" ht="15.75">
      <c r="B231" s="319" t="e">
        <f>VLOOKUP(C231,[1]!Companies[#Data],3,FALSE)</f>
        <v>#REF!</v>
      </c>
      <c r="C231" s="228" t="s">
        <v>896</v>
      </c>
      <c r="D231" s="263" t="s">
        <v>630</v>
      </c>
      <c r="E231" s="263" t="s">
        <v>646</v>
      </c>
      <c r="F231" s="363" t="s">
        <v>486</v>
      </c>
      <c r="G231" s="363" t="s">
        <v>486</v>
      </c>
      <c r="H231" s="363">
        <v>212911</v>
      </c>
      <c r="I231" s="363" t="s">
        <v>616</v>
      </c>
      <c r="J231" s="480">
        <v>13548</v>
      </c>
      <c r="K231" s="363" t="s">
        <v>485</v>
      </c>
      <c r="L231" s="516"/>
      <c r="M231" s="263"/>
      <c r="N231" s="263"/>
      <c r="O231" s="320"/>
      <c r="P231" s="263"/>
      <c r="Q231" s="263"/>
      <c r="R231" s="263"/>
      <c r="S231" s="268"/>
      <c r="T231" s="268"/>
      <c r="U231" s="268"/>
      <c r="V231" s="268"/>
      <c r="W231" s="268"/>
      <c r="X231" s="268"/>
      <c r="Y231" s="268"/>
      <c r="Z231" s="268"/>
      <c r="AA231" s="268"/>
      <c r="AB231" s="268"/>
      <c r="AC231" s="268"/>
      <c r="AD231" s="268"/>
      <c r="AE231" s="268"/>
      <c r="AF231" s="268"/>
      <c r="AG231" s="268"/>
      <c r="AH231" s="268"/>
      <c r="AI231" s="268"/>
    </row>
    <row r="232" spans="2:35" s="101" customFormat="1" ht="15.75">
      <c r="B232" s="319" t="e">
        <f>VLOOKUP(C232,[1]!Companies[#Data],3,FALSE)</f>
        <v>#REF!</v>
      </c>
      <c r="C232" s="228" t="s">
        <v>896</v>
      </c>
      <c r="D232" s="263" t="s">
        <v>630</v>
      </c>
      <c r="E232" s="263" t="s">
        <v>646</v>
      </c>
      <c r="F232" s="363" t="s">
        <v>486</v>
      </c>
      <c r="G232" s="363" t="s">
        <v>486</v>
      </c>
      <c r="H232" s="363">
        <v>231766</v>
      </c>
      <c r="I232" s="363" t="s">
        <v>616</v>
      </c>
      <c r="J232" s="480">
        <v>6743758</v>
      </c>
      <c r="K232" s="363" t="s">
        <v>485</v>
      </c>
      <c r="L232" s="516"/>
      <c r="M232" s="263"/>
      <c r="N232" s="263"/>
      <c r="O232" s="320"/>
      <c r="P232" s="263"/>
      <c r="Q232" s="263"/>
      <c r="R232" s="263"/>
      <c r="S232" s="268"/>
      <c r="T232" s="268"/>
      <c r="U232" s="268"/>
      <c r="V232" s="268"/>
      <c r="W232" s="268"/>
      <c r="X232" s="268"/>
      <c r="Y232" s="268"/>
      <c r="Z232" s="268"/>
      <c r="AA232" s="268"/>
      <c r="AB232" s="268"/>
      <c r="AC232" s="268"/>
      <c r="AD232" s="268"/>
      <c r="AE232" s="268"/>
      <c r="AF232" s="268"/>
      <c r="AG232" s="268"/>
      <c r="AH232" s="268"/>
      <c r="AI232" s="268"/>
    </row>
    <row r="233" spans="2:35" s="101" customFormat="1" ht="15.75">
      <c r="B233" s="319" t="e">
        <f>VLOOKUP(C233,[1]!Companies[#Data],3,FALSE)</f>
        <v>#REF!</v>
      </c>
      <c r="C233" s="228" t="s">
        <v>896</v>
      </c>
      <c r="D233" s="263" t="s">
        <v>630</v>
      </c>
      <c r="E233" s="263" t="s">
        <v>646</v>
      </c>
      <c r="F233" s="363" t="s">
        <v>486</v>
      </c>
      <c r="G233" s="363" t="s">
        <v>486</v>
      </c>
      <c r="H233" s="363">
        <v>230196</v>
      </c>
      <c r="I233" s="363" t="s">
        <v>616</v>
      </c>
      <c r="J233" s="480">
        <v>8736220</v>
      </c>
      <c r="K233" s="363" t="s">
        <v>485</v>
      </c>
      <c r="L233" s="516"/>
      <c r="M233" s="263"/>
      <c r="N233" s="263"/>
      <c r="O233" s="320"/>
      <c r="P233" s="263"/>
      <c r="Q233" s="263"/>
      <c r="R233" s="263"/>
      <c r="S233" s="268"/>
      <c r="T233" s="268"/>
      <c r="U233" s="268"/>
      <c r="V233" s="268"/>
      <c r="W233" s="268"/>
      <c r="X233" s="268"/>
      <c r="Y233" s="268"/>
      <c r="Z233" s="268"/>
      <c r="AA233" s="268"/>
      <c r="AB233" s="268"/>
      <c r="AC233" s="268"/>
      <c r="AD233" s="268"/>
      <c r="AE233" s="268"/>
      <c r="AF233" s="268"/>
      <c r="AG233" s="268"/>
      <c r="AH233" s="268"/>
      <c r="AI233" s="268"/>
    </row>
    <row r="234" spans="2:35" s="101" customFormat="1" ht="15.75">
      <c r="B234" s="319" t="e">
        <f>VLOOKUP(C234,[1]!Companies[#Data],3,FALSE)</f>
        <v>#REF!</v>
      </c>
      <c r="C234" s="228" t="s">
        <v>896</v>
      </c>
      <c r="D234" s="263" t="s">
        <v>630</v>
      </c>
      <c r="E234" s="263" t="s">
        <v>646</v>
      </c>
      <c r="F234" s="363" t="s">
        <v>486</v>
      </c>
      <c r="G234" s="363" t="s">
        <v>486</v>
      </c>
      <c r="H234" s="363">
        <v>196012</v>
      </c>
      <c r="I234" s="363" t="s">
        <v>616</v>
      </c>
      <c r="J234" s="480">
        <v>6944</v>
      </c>
      <c r="K234" s="363" t="s">
        <v>485</v>
      </c>
      <c r="L234" s="516"/>
      <c r="M234" s="263"/>
      <c r="N234" s="263"/>
      <c r="O234" s="320"/>
      <c r="P234" s="263"/>
      <c r="Q234" s="263"/>
      <c r="R234" s="263"/>
      <c r="S234" s="268"/>
      <c r="T234" s="268"/>
      <c r="U234" s="268"/>
      <c r="V234" s="268"/>
      <c r="W234" s="268"/>
      <c r="X234" s="268"/>
      <c r="Y234" s="268"/>
      <c r="Z234" s="268"/>
      <c r="AA234" s="268"/>
      <c r="AB234" s="268"/>
      <c r="AC234" s="268"/>
      <c r="AD234" s="268"/>
      <c r="AE234" s="268"/>
      <c r="AF234" s="268"/>
      <c r="AG234" s="268"/>
      <c r="AH234" s="268"/>
      <c r="AI234" s="268"/>
    </row>
    <row r="235" spans="2:35" s="101" customFormat="1" ht="15.75">
      <c r="B235" s="319" t="e">
        <f>VLOOKUP(C235,[1]!Companies[#Data],3,FALSE)</f>
        <v>#REF!</v>
      </c>
      <c r="C235" s="228" t="s">
        <v>896</v>
      </c>
      <c r="D235" s="263" t="s">
        <v>630</v>
      </c>
      <c r="E235" s="263" t="s">
        <v>646</v>
      </c>
      <c r="F235" s="363" t="s">
        <v>486</v>
      </c>
      <c r="G235" s="363" t="s">
        <v>486</v>
      </c>
      <c r="H235" s="363">
        <v>217743</v>
      </c>
      <c r="I235" s="363" t="s">
        <v>616</v>
      </c>
      <c r="J235" s="480">
        <v>54270</v>
      </c>
      <c r="K235" s="363" t="s">
        <v>485</v>
      </c>
      <c r="L235" s="516"/>
      <c r="M235" s="263"/>
      <c r="N235" s="263"/>
      <c r="O235" s="320"/>
      <c r="P235" s="263"/>
      <c r="Q235" s="263"/>
      <c r="R235" s="263"/>
      <c r="S235" s="268"/>
      <c r="T235" s="268"/>
      <c r="U235" s="268"/>
      <c r="V235" s="268"/>
      <c r="W235" s="268"/>
      <c r="X235" s="268"/>
      <c r="Y235" s="268"/>
      <c r="Z235" s="268"/>
      <c r="AA235" s="268"/>
      <c r="AB235" s="268"/>
      <c r="AC235" s="268"/>
      <c r="AD235" s="268"/>
      <c r="AE235" s="268"/>
      <c r="AF235" s="268"/>
      <c r="AG235" s="268"/>
      <c r="AH235" s="268"/>
      <c r="AI235" s="268"/>
    </row>
    <row r="236" spans="2:35" s="101" customFormat="1" ht="15.75">
      <c r="B236" s="319" t="e">
        <f>VLOOKUP(C236,[1]!Companies[#Data],3,FALSE)</f>
        <v>#REF!</v>
      </c>
      <c r="C236" s="228" t="s">
        <v>896</v>
      </c>
      <c r="D236" s="263" t="s">
        <v>630</v>
      </c>
      <c r="E236" s="263" t="s">
        <v>646</v>
      </c>
      <c r="F236" s="363" t="s">
        <v>486</v>
      </c>
      <c r="G236" s="363" t="s">
        <v>486</v>
      </c>
      <c r="H236" s="363">
        <v>218226</v>
      </c>
      <c r="I236" s="363" t="s">
        <v>616</v>
      </c>
      <c r="J236" s="480">
        <v>2</v>
      </c>
      <c r="K236" s="363" t="s">
        <v>485</v>
      </c>
      <c r="L236" s="516"/>
      <c r="M236" s="263"/>
      <c r="N236" s="263"/>
      <c r="O236" s="320"/>
      <c r="P236" s="263"/>
      <c r="Q236" s="263"/>
      <c r="R236" s="263"/>
      <c r="S236" s="268"/>
      <c r="T236" s="268"/>
      <c r="U236" s="268"/>
      <c r="V236" s="268"/>
      <c r="W236" s="268"/>
      <c r="X236" s="268"/>
      <c r="Y236" s="268"/>
      <c r="Z236" s="268"/>
      <c r="AA236" s="268"/>
      <c r="AB236" s="268"/>
      <c r="AC236" s="268"/>
      <c r="AD236" s="268"/>
      <c r="AE236" s="268"/>
      <c r="AF236" s="268"/>
      <c r="AG236" s="268"/>
      <c r="AH236" s="268"/>
      <c r="AI236" s="268"/>
    </row>
    <row r="237" spans="2:35" s="101" customFormat="1" ht="15.75">
      <c r="B237" s="319" t="e">
        <f>VLOOKUP(C237,[1]!Companies[#Data],3,FALSE)</f>
        <v>#REF!</v>
      </c>
      <c r="C237" s="228" t="s">
        <v>896</v>
      </c>
      <c r="D237" s="263" t="s">
        <v>630</v>
      </c>
      <c r="E237" s="263" t="s">
        <v>646</v>
      </c>
      <c r="F237" s="363" t="s">
        <v>486</v>
      </c>
      <c r="G237" s="363" t="s">
        <v>486</v>
      </c>
      <c r="H237" s="363">
        <v>218481</v>
      </c>
      <c r="I237" s="363" t="s">
        <v>616</v>
      </c>
      <c r="J237" s="480">
        <v>278094</v>
      </c>
      <c r="K237" s="363" t="s">
        <v>485</v>
      </c>
      <c r="L237" s="516"/>
      <c r="M237" s="263"/>
      <c r="N237" s="263"/>
      <c r="O237" s="320"/>
      <c r="P237" s="263"/>
      <c r="Q237" s="263"/>
      <c r="R237" s="263"/>
      <c r="S237" s="268"/>
      <c r="T237" s="268"/>
      <c r="U237" s="268"/>
      <c r="V237" s="268"/>
      <c r="W237" s="268"/>
      <c r="X237" s="268"/>
      <c r="Y237" s="268"/>
      <c r="Z237" s="268"/>
      <c r="AA237" s="268"/>
      <c r="AB237" s="268"/>
      <c r="AC237" s="268"/>
      <c r="AD237" s="268"/>
      <c r="AE237" s="268"/>
      <c r="AF237" s="268"/>
      <c r="AG237" s="268"/>
      <c r="AH237" s="268"/>
      <c r="AI237" s="268"/>
    </row>
    <row r="238" spans="2:35" s="101" customFormat="1" ht="15.75">
      <c r="B238" s="319" t="e">
        <f>VLOOKUP(C238,[1]!Companies[#Data],3,FALSE)</f>
        <v>#REF!</v>
      </c>
      <c r="C238" s="228" t="s">
        <v>896</v>
      </c>
      <c r="D238" s="263" t="s">
        <v>630</v>
      </c>
      <c r="E238" s="263" t="s">
        <v>646</v>
      </c>
      <c r="F238" s="363" t="s">
        <v>486</v>
      </c>
      <c r="G238" s="363" t="s">
        <v>486</v>
      </c>
      <c r="H238" s="363">
        <v>218482</v>
      </c>
      <c r="I238" s="363" t="s">
        <v>616</v>
      </c>
      <c r="J238" s="480">
        <v>308444</v>
      </c>
      <c r="K238" s="363" t="s">
        <v>485</v>
      </c>
      <c r="L238" s="516"/>
      <c r="M238" s="263"/>
      <c r="N238" s="263"/>
      <c r="O238" s="320"/>
      <c r="P238" s="263"/>
      <c r="Q238" s="263"/>
      <c r="R238" s="263"/>
      <c r="S238" s="268"/>
      <c r="T238" s="268"/>
      <c r="U238" s="268"/>
      <c r="V238" s="268"/>
      <c r="W238" s="268"/>
      <c r="X238" s="268"/>
      <c r="Y238" s="268"/>
      <c r="Z238" s="268"/>
      <c r="AA238" s="268"/>
      <c r="AB238" s="268"/>
      <c r="AC238" s="268"/>
      <c r="AD238" s="268"/>
      <c r="AE238" s="268"/>
      <c r="AF238" s="268"/>
      <c r="AG238" s="268"/>
      <c r="AH238" s="268"/>
      <c r="AI238" s="268"/>
    </row>
    <row r="239" spans="2:35" s="101" customFormat="1" ht="15.75">
      <c r="B239" s="319" t="e">
        <f>VLOOKUP(C239,[1]!Companies[#Data],3,FALSE)</f>
        <v>#REF!</v>
      </c>
      <c r="C239" s="228" t="s">
        <v>896</v>
      </c>
      <c r="D239" s="263" t="s">
        <v>630</v>
      </c>
      <c r="E239" s="263" t="s">
        <v>646</v>
      </c>
      <c r="F239" s="363" t="s">
        <v>486</v>
      </c>
      <c r="G239" s="363" t="s">
        <v>486</v>
      </c>
      <c r="H239" s="363">
        <v>218863</v>
      </c>
      <c r="I239" s="363" t="s">
        <v>616</v>
      </c>
      <c r="J239" s="480">
        <v>3846</v>
      </c>
      <c r="K239" s="363" t="s">
        <v>485</v>
      </c>
      <c r="L239" s="516"/>
      <c r="M239" s="263"/>
      <c r="N239" s="263"/>
      <c r="O239" s="320"/>
      <c r="P239" s="263"/>
      <c r="Q239" s="263"/>
      <c r="R239" s="263"/>
      <c r="S239" s="268"/>
      <c r="T239" s="268"/>
      <c r="U239" s="268"/>
      <c r="V239" s="268"/>
      <c r="W239" s="268"/>
      <c r="X239" s="268"/>
      <c r="Y239" s="268"/>
      <c r="Z239" s="268"/>
      <c r="AA239" s="268"/>
      <c r="AB239" s="268"/>
      <c r="AC239" s="268"/>
      <c r="AD239" s="268"/>
      <c r="AE239" s="268"/>
      <c r="AF239" s="268"/>
      <c r="AG239" s="268"/>
      <c r="AH239" s="268"/>
      <c r="AI239" s="268"/>
    </row>
    <row r="240" spans="2:35" s="101" customFormat="1" ht="15.75">
      <c r="B240" s="319" t="e">
        <f>VLOOKUP(C240,[1]!Companies[#Data],3,FALSE)</f>
        <v>#REF!</v>
      </c>
      <c r="C240" s="228" t="s">
        <v>896</v>
      </c>
      <c r="D240" s="263" t="s">
        <v>630</v>
      </c>
      <c r="E240" s="263" t="s">
        <v>646</v>
      </c>
      <c r="F240" s="363" t="s">
        <v>486</v>
      </c>
      <c r="G240" s="363" t="s">
        <v>486</v>
      </c>
      <c r="H240" s="363">
        <v>219211</v>
      </c>
      <c r="I240" s="363" t="s">
        <v>616</v>
      </c>
      <c r="J240" s="480">
        <v>5804</v>
      </c>
      <c r="K240" s="363" t="s">
        <v>485</v>
      </c>
      <c r="L240" s="516"/>
      <c r="M240" s="263"/>
      <c r="N240" s="263"/>
      <c r="O240" s="320"/>
      <c r="P240" s="263"/>
      <c r="Q240" s="263"/>
      <c r="R240" s="263"/>
      <c r="S240" s="268"/>
      <c r="T240" s="268"/>
      <c r="U240" s="268"/>
      <c r="V240" s="268"/>
      <c r="W240" s="268"/>
      <c r="X240" s="268"/>
      <c r="Y240" s="268"/>
      <c r="Z240" s="268"/>
      <c r="AA240" s="268"/>
      <c r="AB240" s="268"/>
      <c r="AC240" s="268"/>
      <c r="AD240" s="268"/>
      <c r="AE240" s="268"/>
      <c r="AF240" s="268"/>
      <c r="AG240" s="268"/>
      <c r="AH240" s="268"/>
      <c r="AI240" s="268"/>
    </row>
    <row r="241" spans="2:35" s="101" customFormat="1" ht="15.75">
      <c r="B241" s="319" t="e">
        <f>VLOOKUP(C241,[1]!Companies[#Data],3,FALSE)</f>
        <v>#REF!</v>
      </c>
      <c r="C241" s="228" t="s">
        <v>896</v>
      </c>
      <c r="D241" s="263" t="s">
        <v>630</v>
      </c>
      <c r="E241" s="263" t="s">
        <v>646</v>
      </c>
      <c r="F241" s="363" t="s">
        <v>486</v>
      </c>
      <c r="G241" s="363" t="s">
        <v>486</v>
      </c>
      <c r="H241" s="363">
        <v>219212</v>
      </c>
      <c r="I241" s="363" t="s">
        <v>616</v>
      </c>
      <c r="J241" s="480">
        <v>916</v>
      </c>
      <c r="K241" s="363" t="s">
        <v>485</v>
      </c>
      <c r="L241" s="516"/>
      <c r="M241" s="263"/>
      <c r="N241" s="263"/>
      <c r="O241" s="320"/>
      <c r="P241" s="263"/>
      <c r="Q241" s="263"/>
      <c r="R241" s="263"/>
      <c r="S241" s="268"/>
      <c r="T241" s="268"/>
      <c r="U241" s="268"/>
      <c r="V241" s="268"/>
      <c r="W241" s="268"/>
      <c r="X241" s="268"/>
      <c r="Y241" s="268"/>
      <c r="Z241" s="268"/>
      <c r="AA241" s="268"/>
      <c r="AB241" s="268"/>
      <c r="AC241" s="268"/>
      <c r="AD241" s="268"/>
      <c r="AE241" s="268"/>
      <c r="AF241" s="268"/>
      <c r="AG241" s="268"/>
      <c r="AH241" s="268"/>
      <c r="AI241" s="268"/>
    </row>
    <row r="242" spans="2:35" s="101" customFormat="1" ht="15.75">
      <c r="B242" s="319" t="e">
        <f>VLOOKUP(C242,[1]!Companies[#Data],3,FALSE)</f>
        <v>#REF!</v>
      </c>
      <c r="C242" s="228" t="s">
        <v>896</v>
      </c>
      <c r="D242" s="263" t="s">
        <v>630</v>
      </c>
      <c r="E242" s="263" t="s">
        <v>646</v>
      </c>
      <c r="F242" s="363" t="s">
        <v>486</v>
      </c>
      <c r="G242" s="363" t="s">
        <v>486</v>
      </c>
      <c r="H242" s="363">
        <v>220476</v>
      </c>
      <c r="I242" s="363" t="s">
        <v>616</v>
      </c>
      <c r="J242" s="480">
        <v>235342</v>
      </c>
      <c r="K242" s="363" t="s">
        <v>485</v>
      </c>
      <c r="L242" s="516"/>
      <c r="M242" s="263"/>
      <c r="N242" s="263"/>
      <c r="O242" s="320"/>
      <c r="P242" s="263"/>
      <c r="Q242" s="263"/>
      <c r="R242" s="263"/>
      <c r="S242" s="268"/>
      <c r="T242" s="268"/>
      <c r="U242" s="268"/>
      <c r="V242" s="268"/>
      <c r="W242" s="268"/>
      <c r="X242" s="268"/>
      <c r="Y242" s="268"/>
      <c r="Z242" s="268"/>
      <c r="AA242" s="268"/>
      <c r="AB242" s="268"/>
      <c r="AC242" s="268"/>
      <c r="AD242" s="268"/>
      <c r="AE242" s="268"/>
      <c r="AF242" s="268"/>
      <c r="AG242" s="268"/>
      <c r="AH242" s="268"/>
      <c r="AI242" s="268"/>
    </row>
    <row r="243" spans="2:35" s="101" customFormat="1" ht="15.75">
      <c r="B243" s="319" t="e">
        <f>VLOOKUP(C243,[1]!Companies[#Data],3,FALSE)</f>
        <v>#REF!</v>
      </c>
      <c r="C243" s="228" t="s">
        <v>896</v>
      </c>
      <c r="D243" s="263" t="s">
        <v>630</v>
      </c>
      <c r="E243" s="263" t="s">
        <v>646</v>
      </c>
      <c r="F243" s="363" t="s">
        <v>486</v>
      </c>
      <c r="G243" s="363" t="s">
        <v>486</v>
      </c>
      <c r="H243" s="363">
        <v>222889</v>
      </c>
      <c r="I243" s="363" t="s">
        <v>616</v>
      </c>
      <c r="J243" s="480">
        <v>4960</v>
      </c>
      <c r="K243" s="363" t="s">
        <v>485</v>
      </c>
      <c r="L243" s="516"/>
      <c r="M243" s="263"/>
      <c r="N243" s="263"/>
      <c r="O243" s="320"/>
      <c r="P243" s="263"/>
      <c r="Q243" s="263"/>
      <c r="R243" s="263"/>
      <c r="S243" s="268"/>
      <c r="T243" s="268"/>
      <c r="U243" s="268"/>
      <c r="V243" s="268"/>
      <c r="W243" s="268"/>
      <c r="X243" s="268"/>
      <c r="Y243" s="268"/>
      <c r="Z243" s="268"/>
      <c r="AA243" s="268"/>
      <c r="AB243" s="268"/>
      <c r="AC243" s="268"/>
      <c r="AD243" s="268"/>
      <c r="AE243" s="268"/>
      <c r="AF243" s="268"/>
      <c r="AG243" s="268"/>
      <c r="AH243" s="268"/>
      <c r="AI243" s="268"/>
    </row>
    <row r="244" spans="2:35" s="101" customFormat="1" ht="15.75">
      <c r="B244" s="319" t="e">
        <f>VLOOKUP(C244,[1]!Companies[#Data],3,FALSE)</f>
        <v>#REF!</v>
      </c>
      <c r="C244" s="228" t="s">
        <v>896</v>
      </c>
      <c r="D244" s="263" t="s">
        <v>630</v>
      </c>
      <c r="E244" s="263" t="s">
        <v>646</v>
      </c>
      <c r="F244" s="363" t="s">
        <v>486</v>
      </c>
      <c r="G244" s="363" t="s">
        <v>486</v>
      </c>
      <c r="H244" s="363">
        <v>223666</v>
      </c>
      <c r="I244" s="363" t="s">
        <v>616</v>
      </c>
      <c r="J244" s="480">
        <v>383276</v>
      </c>
      <c r="K244" s="363" t="s">
        <v>485</v>
      </c>
      <c r="L244" s="516"/>
      <c r="M244" s="263"/>
      <c r="N244" s="263"/>
      <c r="O244" s="320"/>
      <c r="P244" s="263"/>
      <c r="Q244" s="263"/>
      <c r="R244" s="263"/>
      <c r="S244" s="268"/>
      <c r="T244" s="268"/>
      <c r="U244" s="268"/>
      <c r="V244" s="268"/>
      <c r="W244" s="268"/>
      <c r="X244" s="268"/>
      <c r="Y244" s="268"/>
      <c r="Z244" s="268"/>
      <c r="AA244" s="268"/>
      <c r="AB244" s="268"/>
      <c r="AC244" s="268"/>
      <c r="AD244" s="268"/>
      <c r="AE244" s="268"/>
      <c r="AF244" s="268"/>
      <c r="AG244" s="268"/>
      <c r="AH244" s="268"/>
      <c r="AI244" s="268"/>
    </row>
    <row r="245" spans="2:35" s="101" customFormat="1" ht="15.75">
      <c r="B245" s="319" t="e">
        <f>VLOOKUP(C245,[1]!Companies[#Data],3,FALSE)</f>
        <v>#REF!</v>
      </c>
      <c r="C245" s="228" t="s">
        <v>896</v>
      </c>
      <c r="D245" s="263" t="s">
        <v>630</v>
      </c>
      <c r="E245" s="263" t="s">
        <v>646</v>
      </c>
      <c r="F245" s="363" t="s">
        <v>486</v>
      </c>
      <c r="G245" s="363" t="s">
        <v>486</v>
      </c>
      <c r="H245" s="363">
        <v>224215</v>
      </c>
      <c r="I245" s="363" t="s">
        <v>616</v>
      </c>
      <c r="J245" s="480">
        <v>20614</v>
      </c>
      <c r="K245" s="363" t="s">
        <v>485</v>
      </c>
      <c r="L245" s="516"/>
      <c r="M245" s="263"/>
      <c r="N245" s="263"/>
      <c r="O245" s="320"/>
      <c r="P245" s="263"/>
      <c r="Q245" s="263"/>
      <c r="R245" s="263"/>
      <c r="S245" s="268"/>
      <c r="T245" s="268"/>
      <c r="U245" s="268"/>
      <c r="V245" s="268"/>
      <c r="W245" s="268"/>
      <c r="X245" s="268"/>
      <c r="Y245" s="268"/>
      <c r="Z245" s="268"/>
      <c r="AA245" s="268"/>
      <c r="AB245" s="268"/>
      <c r="AC245" s="268"/>
      <c r="AD245" s="268"/>
      <c r="AE245" s="268"/>
      <c r="AF245" s="268"/>
      <c r="AG245" s="268"/>
      <c r="AH245" s="268"/>
      <c r="AI245" s="268"/>
    </row>
    <row r="246" spans="2:35" s="101" customFormat="1" ht="15.75">
      <c r="B246" s="319" t="e">
        <f>VLOOKUP(C246,[1]!Companies[#Data],3,FALSE)</f>
        <v>#REF!</v>
      </c>
      <c r="C246" s="228" t="s">
        <v>896</v>
      </c>
      <c r="D246" s="263" t="s">
        <v>630</v>
      </c>
      <c r="E246" s="263" t="s">
        <v>646</v>
      </c>
      <c r="F246" s="363" t="s">
        <v>486</v>
      </c>
      <c r="G246" s="363" t="s">
        <v>486</v>
      </c>
      <c r="H246" s="363">
        <v>224216</v>
      </c>
      <c r="I246" s="363" t="s">
        <v>616</v>
      </c>
      <c r="J246" s="480">
        <v>41062</v>
      </c>
      <c r="K246" s="363" t="s">
        <v>485</v>
      </c>
      <c r="L246" s="516"/>
      <c r="M246" s="263"/>
      <c r="N246" s="263"/>
      <c r="O246" s="320"/>
      <c r="P246" s="263"/>
      <c r="Q246" s="263"/>
      <c r="R246" s="263"/>
      <c r="S246" s="268"/>
      <c r="T246" s="268"/>
      <c r="U246" s="268"/>
      <c r="V246" s="268"/>
      <c r="W246" s="268"/>
      <c r="X246" s="268"/>
      <c r="Y246" s="268"/>
      <c r="Z246" s="268"/>
      <c r="AA246" s="268"/>
      <c r="AB246" s="268"/>
      <c r="AC246" s="268"/>
      <c r="AD246" s="268"/>
      <c r="AE246" s="268"/>
      <c r="AF246" s="268"/>
      <c r="AG246" s="268"/>
      <c r="AH246" s="268"/>
      <c r="AI246" s="268"/>
    </row>
    <row r="247" spans="2:35" s="101" customFormat="1" ht="15.75">
      <c r="B247" s="319" t="e">
        <f>VLOOKUP(C247,[1]!Companies[#Data],3,FALSE)</f>
        <v>#REF!</v>
      </c>
      <c r="C247" s="228" t="s">
        <v>896</v>
      </c>
      <c r="D247" s="263" t="s">
        <v>630</v>
      </c>
      <c r="E247" s="263" t="s">
        <v>646</v>
      </c>
      <c r="F247" s="363" t="s">
        <v>486</v>
      </c>
      <c r="G247" s="363" t="s">
        <v>486</v>
      </c>
      <c r="H247" s="363">
        <v>224251</v>
      </c>
      <c r="I247" s="363" t="s">
        <v>616</v>
      </c>
      <c r="J247" s="480">
        <v>92508</v>
      </c>
      <c r="K247" s="363" t="s">
        <v>485</v>
      </c>
      <c r="L247" s="516"/>
      <c r="M247" s="263"/>
      <c r="N247" s="263"/>
      <c r="O247" s="320"/>
      <c r="P247" s="263"/>
      <c r="Q247" s="263"/>
      <c r="R247" s="263"/>
      <c r="S247" s="268"/>
      <c r="T247" s="268"/>
      <c r="U247" s="268"/>
      <c r="V247" s="268"/>
      <c r="W247" s="268"/>
      <c r="X247" s="268"/>
      <c r="Y247" s="268"/>
      <c r="Z247" s="268"/>
      <c r="AA247" s="268"/>
      <c r="AB247" s="268"/>
      <c r="AC247" s="268"/>
      <c r="AD247" s="268"/>
      <c r="AE247" s="268"/>
      <c r="AF247" s="268"/>
      <c r="AG247" s="268"/>
      <c r="AH247" s="268"/>
      <c r="AI247" s="268"/>
    </row>
    <row r="248" spans="2:35" s="101" customFormat="1" ht="15.75">
      <c r="B248" s="319" t="e">
        <f>VLOOKUP(C248,[1]!Companies[#Data],3,FALSE)</f>
        <v>#REF!</v>
      </c>
      <c r="C248" s="228" t="s">
        <v>896</v>
      </c>
      <c r="D248" s="263" t="s">
        <v>630</v>
      </c>
      <c r="E248" s="263" t="s">
        <v>646</v>
      </c>
      <c r="F248" s="363" t="s">
        <v>486</v>
      </c>
      <c r="G248" s="363" t="s">
        <v>486</v>
      </c>
      <c r="H248" s="363">
        <v>224505</v>
      </c>
      <c r="I248" s="363" t="s">
        <v>616</v>
      </c>
      <c r="J248" s="480">
        <v>6612</v>
      </c>
      <c r="K248" s="363" t="s">
        <v>485</v>
      </c>
      <c r="L248" s="516"/>
      <c r="M248" s="263"/>
      <c r="N248" s="263"/>
      <c r="O248" s="320"/>
      <c r="P248" s="263"/>
      <c r="Q248" s="263"/>
      <c r="R248" s="263"/>
      <c r="S248" s="268"/>
      <c r="T248" s="268"/>
      <c r="U248" s="268"/>
      <c r="V248" s="268"/>
      <c r="W248" s="268"/>
      <c r="X248" s="268"/>
      <c r="Y248" s="268"/>
      <c r="Z248" s="268"/>
      <c r="AA248" s="268"/>
      <c r="AB248" s="268"/>
      <c r="AC248" s="268"/>
      <c r="AD248" s="268"/>
      <c r="AE248" s="268"/>
      <c r="AF248" s="268"/>
      <c r="AG248" s="268"/>
      <c r="AH248" s="268"/>
      <c r="AI248" s="268"/>
    </row>
    <row r="249" spans="2:35" s="101" customFormat="1" ht="15.75">
      <c r="B249" s="319" t="e">
        <f>VLOOKUP(C249,[1]!Companies[#Data],3,FALSE)</f>
        <v>#REF!</v>
      </c>
      <c r="C249" s="228" t="s">
        <v>896</v>
      </c>
      <c r="D249" s="263" t="s">
        <v>630</v>
      </c>
      <c r="E249" s="263" t="s">
        <v>646</v>
      </c>
      <c r="F249" s="363" t="s">
        <v>486</v>
      </c>
      <c r="G249" s="363" t="s">
        <v>486</v>
      </c>
      <c r="H249" s="363">
        <v>230197</v>
      </c>
      <c r="I249" s="363" t="s">
        <v>616</v>
      </c>
      <c r="J249" s="480">
        <v>13434</v>
      </c>
      <c r="K249" s="363" t="s">
        <v>485</v>
      </c>
      <c r="L249" s="516"/>
      <c r="M249" s="263"/>
      <c r="N249" s="263"/>
      <c r="O249" s="320"/>
      <c r="P249" s="263"/>
      <c r="Q249" s="263"/>
      <c r="R249" s="263"/>
      <c r="S249" s="268"/>
      <c r="T249" s="268"/>
      <c r="U249" s="268"/>
      <c r="V249" s="268"/>
      <c r="W249" s="268"/>
      <c r="X249" s="268"/>
      <c r="Y249" s="268"/>
      <c r="Z249" s="268"/>
      <c r="AA249" s="268"/>
      <c r="AB249" s="268"/>
      <c r="AC249" s="268"/>
      <c r="AD249" s="268"/>
      <c r="AE249" s="268"/>
      <c r="AF249" s="268"/>
      <c r="AG249" s="268"/>
      <c r="AH249" s="268"/>
      <c r="AI249" s="268"/>
    </row>
    <row r="250" spans="2:35" s="101" customFormat="1" ht="15.75">
      <c r="B250" s="319" t="e">
        <f>VLOOKUP(C250,[1]!Companies[#Data],3,FALSE)</f>
        <v>#REF!</v>
      </c>
      <c r="C250" s="228" t="s">
        <v>896</v>
      </c>
      <c r="D250" s="263" t="s">
        <v>630</v>
      </c>
      <c r="E250" s="263" t="s">
        <v>646</v>
      </c>
      <c r="F250" s="363" t="s">
        <v>486</v>
      </c>
      <c r="G250" s="363" t="s">
        <v>486</v>
      </c>
      <c r="H250" s="363">
        <v>230198</v>
      </c>
      <c r="I250" s="363" t="s">
        <v>616</v>
      </c>
      <c r="J250" s="480">
        <v>4612</v>
      </c>
      <c r="K250" s="363" t="s">
        <v>485</v>
      </c>
      <c r="L250" s="516"/>
      <c r="M250" s="263"/>
      <c r="N250" s="263"/>
      <c r="O250" s="320"/>
      <c r="P250" s="263"/>
      <c r="Q250" s="263"/>
      <c r="R250" s="263"/>
      <c r="S250" s="268"/>
      <c r="T250" s="268"/>
      <c r="U250" s="268"/>
      <c r="V250" s="268"/>
      <c r="W250" s="268"/>
      <c r="X250" s="268"/>
      <c r="Y250" s="268"/>
      <c r="Z250" s="268"/>
      <c r="AA250" s="268"/>
      <c r="AB250" s="268"/>
      <c r="AC250" s="268"/>
      <c r="AD250" s="268"/>
      <c r="AE250" s="268"/>
      <c r="AF250" s="268"/>
      <c r="AG250" s="268"/>
      <c r="AH250" s="268"/>
      <c r="AI250" s="268"/>
    </row>
    <row r="251" spans="2:35" s="101" customFormat="1" ht="15.75">
      <c r="B251" s="319" t="e">
        <f>VLOOKUP(C251,[1]!Companies[#Data],3,FALSE)</f>
        <v>#REF!</v>
      </c>
      <c r="C251" s="228" t="s">
        <v>896</v>
      </c>
      <c r="D251" s="263" t="s">
        <v>630</v>
      </c>
      <c r="E251" s="263" t="s">
        <v>646</v>
      </c>
      <c r="F251" s="363" t="s">
        <v>486</v>
      </c>
      <c r="G251" s="363" t="s">
        <v>486</v>
      </c>
      <c r="H251" s="363">
        <v>216972</v>
      </c>
      <c r="I251" s="363" t="s">
        <v>616</v>
      </c>
      <c r="J251" s="480">
        <v>116386</v>
      </c>
      <c r="K251" s="363" t="s">
        <v>485</v>
      </c>
      <c r="L251" s="516"/>
      <c r="M251" s="263"/>
      <c r="N251" s="263"/>
      <c r="O251" s="320"/>
      <c r="P251" s="263"/>
      <c r="Q251" s="263"/>
      <c r="R251" s="263"/>
      <c r="S251" s="268"/>
      <c r="T251" s="268"/>
      <c r="U251" s="268"/>
      <c r="V251" s="268"/>
      <c r="W251" s="268"/>
      <c r="X251" s="268"/>
      <c r="Y251" s="268"/>
      <c r="Z251" s="268"/>
      <c r="AA251" s="268"/>
      <c r="AB251" s="268"/>
      <c r="AC251" s="268"/>
      <c r="AD251" s="268"/>
      <c r="AE251" s="268"/>
      <c r="AF251" s="268"/>
      <c r="AG251" s="268"/>
      <c r="AH251" s="268"/>
      <c r="AI251" s="268"/>
    </row>
    <row r="252" spans="2:35" s="101" customFormat="1" ht="15.75">
      <c r="B252" s="319" t="e">
        <f>VLOOKUP(C252,[1]!Companies[#Data],3,FALSE)</f>
        <v>#REF!</v>
      </c>
      <c r="C252" s="228" t="s">
        <v>896</v>
      </c>
      <c r="D252" s="263" t="s">
        <v>630</v>
      </c>
      <c r="E252" s="263" t="s">
        <v>646</v>
      </c>
      <c r="F252" s="363" t="s">
        <v>486</v>
      </c>
      <c r="G252" s="363" t="s">
        <v>486</v>
      </c>
      <c r="H252" s="363">
        <v>218178</v>
      </c>
      <c r="I252" s="363" t="s">
        <v>616</v>
      </c>
      <c r="J252" s="480">
        <v>357942</v>
      </c>
      <c r="K252" s="363" t="s">
        <v>485</v>
      </c>
      <c r="L252" s="516"/>
      <c r="M252" s="263"/>
      <c r="N252" s="263"/>
      <c r="O252" s="320"/>
      <c r="P252" s="263"/>
      <c r="Q252" s="263"/>
      <c r="R252" s="263"/>
      <c r="S252" s="268"/>
      <c r="T252" s="268"/>
      <c r="U252" s="268"/>
      <c r="V252" s="268"/>
      <c r="W252" s="268"/>
      <c r="X252" s="268"/>
      <c r="Y252" s="268"/>
      <c r="Z252" s="268"/>
      <c r="AA252" s="268"/>
      <c r="AB252" s="268"/>
      <c r="AC252" s="268"/>
      <c r="AD252" s="268"/>
      <c r="AE252" s="268"/>
      <c r="AF252" s="268"/>
      <c r="AG252" s="268"/>
      <c r="AH252" s="268"/>
      <c r="AI252" s="268"/>
    </row>
    <row r="253" spans="2:35" s="101" customFormat="1" ht="15.75">
      <c r="B253" s="319" t="e">
        <f>VLOOKUP(C253,[1]!Companies[#Data],3,FALSE)</f>
        <v>#REF!</v>
      </c>
      <c r="C253" s="228" t="s">
        <v>896</v>
      </c>
      <c r="D253" s="263" t="s">
        <v>630</v>
      </c>
      <c r="E253" s="263" t="s">
        <v>646</v>
      </c>
      <c r="F253" s="363" t="s">
        <v>486</v>
      </c>
      <c r="G253" s="363" t="s">
        <v>486</v>
      </c>
      <c r="H253" s="363">
        <v>219575</v>
      </c>
      <c r="I253" s="363" t="s">
        <v>616</v>
      </c>
      <c r="J253" s="480">
        <v>169242</v>
      </c>
      <c r="K253" s="363" t="s">
        <v>485</v>
      </c>
      <c r="L253" s="516"/>
      <c r="M253" s="263"/>
      <c r="N253" s="263"/>
      <c r="O253" s="320"/>
      <c r="P253" s="263"/>
      <c r="Q253" s="263"/>
      <c r="R253" s="263"/>
      <c r="S253" s="268"/>
      <c r="T253" s="268"/>
      <c r="U253" s="268"/>
      <c r="V253" s="268"/>
      <c r="W253" s="268"/>
      <c r="X253" s="268"/>
      <c r="Y253" s="268"/>
      <c r="Z253" s="268"/>
      <c r="AA253" s="268"/>
      <c r="AB253" s="268"/>
      <c r="AC253" s="268"/>
      <c r="AD253" s="268"/>
      <c r="AE253" s="268"/>
      <c r="AF253" s="268"/>
      <c r="AG253" s="268"/>
      <c r="AH253" s="268"/>
      <c r="AI253" s="268"/>
    </row>
    <row r="254" spans="2:35" s="101" customFormat="1" ht="15.75">
      <c r="B254" s="319" t="e">
        <f>VLOOKUP(C254,[1]!Companies[#Data],3,FALSE)</f>
        <v>#REF!</v>
      </c>
      <c r="C254" s="228" t="s">
        <v>896</v>
      </c>
      <c r="D254" s="263" t="s">
        <v>630</v>
      </c>
      <c r="E254" s="263" t="s">
        <v>646</v>
      </c>
      <c r="F254" s="363" t="s">
        <v>486</v>
      </c>
      <c r="G254" s="363" t="s">
        <v>486</v>
      </c>
      <c r="H254" s="363">
        <v>223665</v>
      </c>
      <c r="I254" s="363" t="s">
        <v>616</v>
      </c>
      <c r="J254" s="480">
        <v>16400</v>
      </c>
      <c r="K254" s="363" t="s">
        <v>485</v>
      </c>
      <c r="L254" s="516"/>
      <c r="M254" s="263"/>
      <c r="N254" s="263"/>
      <c r="O254" s="320"/>
      <c r="P254" s="263"/>
      <c r="Q254" s="263"/>
      <c r="R254" s="263"/>
      <c r="S254" s="268"/>
      <c r="T254" s="268"/>
      <c r="U254" s="268"/>
      <c r="V254" s="268"/>
      <c r="W254" s="268"/>
      <c r="X254" s="268"/>
      <c r="Y254" s="268"/>
      <c r="Z254" s="268"/>
      <c r="AA254" s="268"/>
      <c r="AB254" s="268"/>
      <c r="AC254" s="268"/>
      <c r="AD254" s="268"/>
      <c r="AE254" s="268"/>
      <c r="AF254" s="268"/>
      <c r="AG254" s="268"/>
      <c r="AH254" s="268"/>
      <c r="AI254" s="268"/>
    </row>
    <row r="255" spans="2:35" s="101" customFormat="1" ht="15.75">
      <c r="B255" s="319" t="e">
        <f>VLOOKUP(C255,[1]!Companies[#Data],3,FALSE)</f>
        <v>#REF!</v>
      </c>
      <c r="C255" s="228" t="s">
        <v>896</v>
      </c>
      <c r="D255" s="263" t="s">
        <v>630</v>
      </c>
      <c r="E255" s="263" t="s">
        <v>646</v>
      </c>
      <c r="F255" s="363" t="s">
        <v>486</v>
      </c>
      <c r="G255" s="363" t="s">
        <v>486</v>
      </c>
      <c r="H255" s="363">
        <v>227537</v>
      </c>
      <c r="I255" s="363" t="s">
        <v>616</v>
      </c>
      <c r="J255" s="480">
        <v>672086</v>
      </c>
      <c r="K255" s="363" t="s">
        <v>485</v>
      </c>
      <c r="L255" s="516"/>
      <c r="M255" s="263"/>
      <c r="N255" s="263"/>
      <c r="O255" s="320"/>
      <c r="P255" s="263"/>
      <c r="Q255" s="263"/>
      <c r="R255" s="263"/>
      <c r="S255" s="268"/>
      <c r="T255" s="268"/>
      <c r="U255" s="268"/>
      <c r="V255" s="268"/>
      <c r="W255" s="268"/>
      <c r="X255" s="268"/>
      <c r="Y255" s="268"/>
      <c r="Z255" s="268"/>
      <c r="AA255" s="268"/>
      <c r="AB255" s="268"/>
      <c r="AC255" s="268"/>
      <c r="AD255" s="268"/>
      <c r="AE255" s="268"/>
      <c r="AF255" s="268"/>
      <c r="AG255" s="268"/>
      <c r="AH255" s="268"/>
      <c r="AI255" s="268"/>
    </row>
    <row r="256" spans="2:35" s="101" customFormat="1" ht="15.75">
      <c r="B256" s="319" t="e">
        <f>VLOOKUP(C256,[1]!Companies[#Data],3,FALSE)</f>
        <v>#REF!</v>
      </c>
      <c r="C256" s="228" t="s">
        <v>896</v>
      </c>
      <c r="D256" s="263" t="s">
        <v>630</v>
      </c>
      <c r="E256" s="263" t="s">
        <v>646</v>
      </c>
      <c r="F256" s="363" t="s">
        <v>486</v>
      </c>
      <c r="G256" s="363" t="s">
        <v>486</v>
      </c>
      <c r="H256" s="363">
        <v>228108</v>
      </c>
      <c r="I256" s="363" t="s">
        <v>616</v>
      </c>
      <c r="J256" s="480">
        <v>4768</v>
      </c>
      <c r="K256" s="363" t="s">
        <v>485</v>
      </c>
      <c r="L256" s="516"/>
      <c r="M256" s="263"/>
      <c r="N256" s="263"/>
      <c r="O256" s="320"/>
      <c r="P256" s="263"/>
      <c r="Q256" s="263"/>
      <c r="R256" s="263"/>
      <c r="S256" s="268"/>
      <c r="T256" s="268"/>
      <c r="U256" s="268"/>
      <c r="V256" s="268"/>
      <c r="W256" s="268"/>
      <c r="X256" s="268"/>
      <c r="Y256" s="268"/>
      <c r="Z256" s="268"/>
      <c r="AA256" s="268"/>
      <c r="AB256" s="268"/>
      <c r="AC256" s="268"/>
      <c r="AD256" s="268"/>
      <c r="AE256" s="268"/>
      <c r="AF256" s="268"/>
      <c r="AG256" s="268"/>
      <c r="AH256" s="268"/>
      <c r="AI256" s="268"/>
    </row>
    <row r="257" spans="2:35" s="101" customFormat="1" ht="15.75">
      <c r="B257" s="319" t="e">
        <f>VLOOKUP(C257,[1]!Companies[#Data],3,FALSE)</f>
        <v>#REF!</v>
      </c>
      <c r="C257" s="228" t="s">
        <v>896</v>
      </c>
      <c r="D257" s="263" t="s">
        <v>630</v>
      </c>
      <c r="E257" s="263" t="s">
        <v>646</v>
      </c>
      <c r="F257" s="363" t="s">
        <v>486</v>
      </c>
      <c r="G257" s="363" t="s">
        <v>486</v>
      </c>
      <c r="H257" s="363">
        <v>228109</v>
      </c>
      <c r="I257" s="363" t="s">
        <v>616</v>
      </c>
      <c r="J257" s="480">
        <v>688</v>
      </c>
      <c r="K257" s="363" t="s">
        <v>485</v>
      </c>
      <c r="L257" s="516"/>
      <c r="M257" s="263"/>
      <c r="N257" s="263"/>
      <c r="O257" s="320"/>
      <c r="P257" s="263"/>
      <c r="Q257" s="263"/>
      <c r="R257" s="263"/>
      <c r="S257" s="268"/>
      <c r="T257" s="268"/>
      <c r="U257" s="268"/>
      <c r="V257" s="268"/>
      <c r="W257" s="268"/>
      <c r="X257" s="268"/>
      <c r="Y257" s="268"/>
      <c r="Z257" s="268"/>
      <c r="AA257" s="268"/>
      <c r="AB257" s="268"/>
      <c r="AC257" s="268"/>
      <c r="AD257" s="268"/>
      <c r="AE257" s="268"/>
      <c r="AF257" s="268"/>
      <c r="AG257" s="268"/>
      <c r="AH257" s="268"/>
      <c r="AI257" s="268"/>
    </row>
    <row r="258" spans="2:35" s="101" customFormat="1" ht="15.75">
      <c r="B258" s="319" t="e">
        <f>VLOOKUP(C258,[1]!Companies[#Data],3,FALSE)</f>
        <v>#REF!</v>
      </c>
      <c r="C258" s="228" t="s">
        <v>896</v>
      </c>
      <c r="D258" s="263" t="s">
        <v>630</v>
      </c>
      <c r="E258" s="263" t="s">
        <v>646</v>
      </c>
      <c r="F258" s="363" t="s">
        <v>486</v>
      </c>
      <c r="G258" s="363" t="s">
        <v>486</v>
      </c>
      <c r="H258" s="363">
        <v>228588</v>
      </c>
      <c r="I258" s="363" t="s">
        <v>616</v>
      </c>
      <c r="J258" s="480">
        <v>1952</v>
      </c>
      <c r="K258" s="363" t="s">
        <v>485</v>
      </c>
      <c r="L258" s="516"/>
      <c r="M258" s="263"/>
      <c r="N258" s="263"/>
      <c r="O258" s="320"/>
      <c r="P258" s="263"/>
      <c r="Q258" s="263"/>
      <c r="R258" s="263"/>
      <c r="S258" s="268"/>
      <c r="T258" s="268"/>
      <c r="U258" s="268"/>
      <c r="V258" s="268"/>
      <c r="W258" s="268"/>
      <c r="X258" s="268"/>
      <c r="Y258" s="268"/>
      <c r="Z258" s="268"/>
      <c r="AA258" s="268"/>
      <c r="AB258" s="268"/>
      <c r="AC258" s="268"/>
      <c r="AD258" s="268"/>
      <c r="AE258" s="268"/>
      <c r="AF258" s="268"/>
      <c r="AG258" s="268"/>
      <c r="AH258" s="268"/>
      <c r="AI258" s="268"/>
    </row>
    <row r="259" spans="2:35" s="101" customFormat="1" ht="15.75">
      <c r="B259" s="319" t="e">
        <f>VLOOKUP(C259,[1]!Companies[#Data],3,FALSE)</f>
        <v>#REF!</v>
      </c>
      <c r="C259" s="228" t="s">
        <v>896</v>
      </c>
      <c r="D259" s="263" t="s">
        <v>630</v>
      </c>
      <c r="E259" s="263" t="s">
        <v>646</v>
      </c>
      <c r="F259" s="363" t="s">
        <v>486</v>
      </c>
      <c r="G259" s="363" t="s">
        <v>486</v>
      </c>
      <c r="H259" s="363">
        <v>228589</v>
      </c>
      <c r="I259" s="363" t="s">
        <v>616</v>
      </c>
      <c r="J259" s="480">
        <v>484</v>
      </c>
      <c r="K259" s="363" t="s">
        <v>485</v>
      </c>
      <c r="L259" s="516"/>
      <c r="M259" s="263"/>
      <c r="N259" s="263"/>
      <c r="O259" s="320"/>
      <c r="P259" s="263"/>
      <c r="Q259" s="263"/>
      <c r="R259" s="263"/>
      <c r="S259" s="268"/>
      <c r="T259" s="268"/>
      <c r="U259" s="268"/>
      <c r="V259" s="268"/>
      <c r="W259" s="268"/>
      <c r="X259" s="268"/>
      <c r="Y259" s="268"/>
      <c r="Z259" s="268"/>
      <c r="AA259" s="268"/>
      <c r="AB259" s="268"/>
      <c r="AC259" s="268"/>
      <c r="AD259" s="268"/>
      <c r="AE259" s="268"/>
      <c r="AF259" s="268"/>
      <c r="AG259" s="268"/>
      <c r="AH259" s="268"/>
      <c r="AI259" s="268"/>
    </row>
    <row r="260" spans="2:35" s="101" customFormat="1" ht="15.75">
      <c r="B260" s="319" t="e">
        <f>VLOOKUP(C260,[1]!Companies[#Data],3,FALSE)</f>
        <v>#REF!</v>
      </c>
      <c r="C260" s="228" t="s">
        <v>896</v>
      </c>
      <c r="D260" s="263" t="s">
        <v>630</v>
      </c>
      <c r="E260" s="263" t="s">
        <v>646</v>
      </c>
      <c r="F260" s="363" t="s">
        <v>486</v>
      </c>
      <c r="G260" s="363" t="s">
        <v>486</v>
      </c>
      <c r="H260" s="363">
        <v>222245</v>
      </c>
      <c r="I260" s="363" t="s">
        <v>616</v>
      </c>
      <c r="J260" s="480">
        <v>1481614</v>
      </c>
      <c r="K260" s="363" t="s">
        <v>485</v>
      </c>
      <c r="L260" s="516"/>
      <c r="M260" s="263"/>
      <c r="N260" s="263"/>
      <c r="O260" s="320"/>
      <c r="P260" s="263"/>
      <c r="Q260" s="263"/>
      <c r="R260" s="263"/>
      <c r="S260" s="268"/>
      <c r="T260" s="268"/>
      <c r="U260" s="268"/>
      <c r="V260" s="268"/>
      <c r="W260" s="268"/>
      <c r="X260" s="268"/>
      <c r="Y260" s="268"/>
      <c r="Z260" s="268"/>
      <c r="AA260" s="268"/>
      <c r="AB260" s="268"/>
      <c r="AC260" s="268"/>
      <c r="AD260" s="268"/>
      <c r="AE260" s="268"/>
      <c r="AF260" s="268"/>
      <c r="AG260" s="268"/>
      <c r="AH260" s="268"/>
      <c r="AI260" s="268"/>
    </row>
    <row r="261" spans="2:35" s="101" customFormat="1" ht="15.75">
      <c r="B261" s="319" t="e">
        <f>VLOOKUP(C261,[1]!Companies[#Data],3,FALSE)</f>
        <v>#REF!</v>
      </c>
      <c r="C261" s="228" t="s">
        <v>896</v>
      </c>
      <c r="D261" s="263" t="s">
        <v>630</v>
      </c>
      <c r="E261" s="263" t="s">
        <v>646</v>
      </c>
      <c r="F261" s="363" t="s">
        <v>486</v>
      </c>
      <c r="G261" s="363" t="s">
        <v>486</v>
      </c>
      <c r="H261" s="363">
        <v>227536</v>
      </c>
      <c r="I261" s="363" t="s">
        <v>616</v>
      </c>
      <c r="J261" s="480">
        <v>811592</v>
      </c>
      <c r="K261" s="363" t="s">
        <v>485</v>
      </c>
      <c r="L261" s="516"/>
      <c r="M261" s="263"/>
      <c r="N261" s="263"/>
      <c r="O261" s="320"/>
      <c r="P261" s="263"/>
      <c r="Q261" s="263"/>
      <c r="R261" s="263"/>
      <c r="S261" s="268"/>
      <c r="T261" s="268"/>
      <c r="U261" s="268"/>
      <c r="V261" s="268"/>
      <c r="W261" s="268"/>
      <c r="X261" s="268"/>
      <c r="Y261" s="268"/>
      <c r="Z261" s="268"/>
      <c r="AA261" s="268"/>
      <c r="AB261" s="268"/>
      <c r="AC261" s="268"/>
      <c r="AD261" s="268"/>
      <c r="AE261" s="268"/>
      <c r="AF261" s="268"/>
      <c r="AG261" s="268"/>
      <c r="AH261" s="268"/>
      <c r="AI261" s="268"/>
    </row>
    <row r="262" spans="2:35" s="101" customFormat="1" ht="15.75">
      <c r="B262" s="319" t="e">
        <f>VLOOKUP(C262,[1]!Companies[#Data],3,FALSE)</f>
        <v>#REF!</v>
      </c>
      <c r="C262" s="228" t="s">
        <v>896</v>
      </c>
      <c r="D262" s="263" t="s">
        <v>630</v>
      </c>
      <c r="E262" s="263" t="s">
        <v>646</v>
      </c>
      <c r="F262" s="363" t="s">
        <v>486</v>
      </c>
      <c r="G262" s="363" t="s">
        <v>486</v>
      </c>
      <c r="H262" s="363">
        <v>228110</v>
      </c>
      <c r="I262" s="363" t="s">
        <v>616</v>
      </c>
      <c r="J262" s="480">
        <v>3726</v>
      </c>
      <c r="K262" s="363" t="s">
        <v>485</v>
      </c>
      <c r="L262" s="516"/>
      <c r="M262" s="263"/>
      <c r="N262" s="263"/>
      <c r="O262" s="320"/>
      <c r="P262" s="263"/>
      <c r="Q262" s="263"/>
      <c r="R262" s="263"/>
      <c r="S262" s="268"/>
      <c r="T262" s="268"/>
      <c r="U262" s="268"/>
      <c r="V262" s="268"/>
      <c r="W262" s="268"/>
      <c r="X262" s="268"/>
      <c r="Y262" s="268"/>
      <c r="Z262" s="268"/>
      <c r="AA262" s="268"/>
      <c r="AB262" s="268"/>
      <c r="AC262" s="268"/>
      <c r="AD262" s="268"/>
      <c r="AE262" s="268"/>
      <c r="AF262" s="268"/>
      <c r="AG262" s="268"/>
      <c r="AH262" s="268"/>
      <c r="AI262" s="268"/>
    </row>
    <row r="263" spans="2:35" s="101" customFormat="1" ht="15.75">
      <c r="B263" s="319" t="e">
        <f>VLOOKUP(C263,[1]!Companies[#Data],3,FALSE)</f>
        <v>#REF!</v>
      </c>
      <c r="C263" s="228" t="s">
        <v>896</v>
      </c>
      <c r="D263" s="263" t="s">
        <v>630</v>
      </c>
      <c r="E263" s="263" t="s">
        <v>646</v>
      </c>
      <c r="F263" s="363" t="s">
        <v>486</v>
      </c>
      <c r="G263" s="363" t="s">
        <v>486</v>
      </c>
      <c r="H263" s="363">
        <v>228585</v>
      </c>
      <c r="I263" s="363" t="s">
        <v>616</v>
      </c>
      <c r="J263" s="480">
        <v>821970</v>
      </c>
      <c r="K263" s="363" t="s">
        <v>485</v>
      </c>
      <c r="L263" s="516"/>
      <c r="M263" s="263"/>
      <c r="N263" s="263"/>
      <c r="O263" s="320"/>
      <c r="P263" s="263"/>
      <c r="Q263" s="263"/>
      <c r="R263" s="263"/>
      <c r="S263" s="268"/>
      <c r="T263" s="268"/>
      <c r="U263" s="268"/>
      <c r="V263" s="268"/>
      <c r="W263" s="268"/>
      <c r="X263" s="268"/>
      <c r="Y263" s="268"/>
      <c r="Z263" s="268"/>
      <c r="AA263" s="268"/>
      <c r="AB263" s="268"/>
      <c r="AC263" s="268"/>
      <c r="AD263" s="268"/>
      <c r="AE263" s="268"/>
      <c r="AF263" s="268"/>
      <c r="AG263" s="268"/>
      <c r="AH263" s="268"/>
      <c r="AI263" s="268"/>
    </row>
    <row r="264" spans="2:35" s="101" customFormat="1" ht="15.75">
      <c r="B264" s="319" t="e">
        <f>VLOOKUP(C264,[1]!Companies[#Data],3,FALSE)</f>
        <v>#REF!</v>
      </c>
      <c r="C264" s="228" t="s">
        <v>896</v>
      </c>
      <c r="D264" s="263" t="s">
        <v>630</v>
      </c>
      <c r="E264" s="263" t="s">
        <v>646</v>
      </c>
      <c r="F264" s="363" t="s">
        <v>486</v>
      </c>
      <c r="G264" s="363" t="s">
        <v>486</v>
      </c>
      <c r="H264" s="363">
        <v>228587</v>
      </c>
      <c r="I264" s="363" t="s">
        <v>616</v>
      </c>
      <c r="J264" s="480">
        <v>8054</v>
      </c>
      <c r="K264" s="363" t="s">
        <v>485</v>
      </c>
      <c r="L264" s="516"/>
      <c r="M264" s="263"/>
      <c r="N264" s="263"/>
      <c r="O264" s="320"/>
      <c r="P264" s="263"/>
      <c r="Q264" s="263"/>
      <c r="R264" s="263"/>
      <c r="S264" s="268"/>
      <c r="T264" s="268"/>
      <c r="U264" s="268"/>
      <c r="V264" s="268"/>
      <c r="W264" s="268"/>
      <c r="X264" s="268"/>
      <c r="Y264" s="268"/>
      <c r="Z264" s="268"/>
      <c r="AA264" s="268"/>
      <c r="AB264" s="268"/>
      <c r="AC264" s="268"/>
      <c r="AD264" s="268"/>
      <c r="AE264" s="268"/>
      <c r="AF264" s="268"/>
      <c r="AG264" s="268"/>
      <c r="AH264" s="268"/>
      <c r="AI264" s="268"/>
    </row>
    <row r="265" spans="2:35" s="101" customFormat="1" ht="15.75">
      <c r="B265" s="319" t="e">
        <f>VLOOKUP(C265,[1]!Companies[#Data],3,FALSE)</f>
        <v>#REF!</v>
      </c>
      <c r="C265" s="228" t="s">
        <v>896</v>
      </c>
      <c r="D265" s="263" t="s">
        <v>630</v>
      </c>
      <c r="E265" s="263" t="s">
        <v>646</v>
      </c>
      <c r="F265" s="363" t="s">
        <v>486</v>
      </c>
      <c r="G265" s="363" t="s">
        <v>486</v>
      </c>
      <c r="H265" s="363">
        <v>240622</v>
      </c>
      <c r="I265" s="363" t="s">
        <v>616</v>
      </c>
      <c r="J265" s="480">
        <v>200656</v>
      </c>
      <c r="K265" s="363" t="s">
        <v>485</v>
      </c>
      <c r="L265" s="516"/>
      <c r="M265" s="263"/>
      <c r="N265" s="263"/>
      <c r="O265" s="320"/>
      <c r="P265" s="263"/>
      <c r="Q265" s="263"/>
      <c r="R265" s="263"/>
      <c r="S265" s="268"/>
      <c r="T265" s="268"/>
      <c r="U265" s="268"/>
      <c r="V265" s="268"/>
      <c r="W265" s="268"/>
      <c r="X265" s="268"/>
      <c r="Y265" s="268"/>
      <c r="Z265" s="268"/>
      <c r="AA265" s="268"/>
      <c r="AB265" s="268"/>
      <c r="AC265" s="268"/>
      <c r="AD265" s="268"/>
      <c r="AE265" s="268"/>
      <c r="AF265" s="268"/>
      <c r="AG265" s="268"/>
      <c r="AH265" s="268"/>
      <c r="AI265" s="268"/>
    </row>
    <row r="266" spans="2:35" s="101" customFormat="1" ht="15.75">
      <c r="B266" s="319" t="e">
        <f>VLOOKUP(C266,[1]!Companies[#Data],3,FALSE)</f>
        <v>#REF!</v>
      </c>
      <c r="C266" s="228" t="s">
        <v>896</v>
      </c>
      <c r="D266" s="263" t="s">
        <v>630</v>
      </c>
      <c r="E266" s="263" t="s">
        <v>646</v>
      </c>
      <c r="F266" s="363" t="s">
        <v>486</v>
      </c>
      <c r="G266" s="363" t="s">
        <v>486</v>
      </c>
      <c r="H266" s="363">
        <v>213387</v>
      </c>
      <c r="I266" s="363" t="s">
        <v>616</v>
      </c>
      <c r="J266" s="480">
        <v>1272</v>
      </c>
      <c r="K266" s="363" t="s">
        <v>485</v>
      </c>
      <c r="L266" s="516"/>
      <c r="M266" s="263"/>
      <c r="N266" s="263"/>
      <c r="O266" s="320"/>
      <c r="P266" s="263"/>
      <c r="Q266" s="263"/>
      <c r="R266" s="263"/>
      <c r="S266" s="268"/>
      <c r="T266" s="268"/>
      <c r="U266" s="268"/>
      <c r="V266" s="268"/>
      <c r="W266" s="268"/>
      <c r="X266" s="268"/>
      <c r="Y266" s="268"/>
      <c r="Z266" s="268"/>
      <c r="AA266" s="268"/>
      <c r="AB266" s="268"/>
      <c r="AC266" s="268"/>
      <c r="AD266" s="268"/>
      <c r="AE266" s="268"/>
      <c r="AF266" s="268"/>
      <c r="AG266" s="268"/>
      <c r="AH266" s="268"/>
      <c r="AI266" s="268"/>
    </row>
    <row r="267" spans="2:35" s="101" customFormat="1" ht="15.75">
      <c r="B267" s="319" t="e">
        <f>VLOOKUP(C267,[1]!Companies[#Data],3,FALSE)</f>
        <v>#REF!</v>
      </c>
      <c r="C267" s="228" t="s">
        <v>896</v>
      </c>
      <c r="D267" s="263" t="s">
        <v>630</v>
      </c>
      <c r="E267" s="263" t="s">
        <v>646</v>
      </c>
      <c r="F267" s="363" t="s">
        <v>486</v>
      </c>
      <c r="G267" s="363" t="s">
        <v>486</v>
      </c>
      <c r="H267" s="363">
        <v>213657</v>
      </c>
      <c r="I267" s="363" t="s">
        <v>616</v>
      </c>
      <c r="J267" s="480">
        <v>3306</v>
      </c>
      <c r="K267" s="363" t="s">
        <v>485</v>
      </c>
      <c r="L267" s="516"/>
      <c r="M267" s="263"/>
      <c r="N267" s="263"/>
      <c r="O267" s="320"/>
      <c r="P267" s="263"/>
      <c r="Q267" s="263"/>
      <c r="R267" s="263"/>
      <c r="S267" s="268"/>
      <c r="T267" s="268"/>
      <c r="U267" s="268"/>
      <c r="V267" s="268"/>
      <c r="W267" s="268"/>
      <c r="X267" s="268"/>
      <c r="Y267" s="268"/>
      <c r="Z267" s="268"/>
      <c r="AA267" s="268"/>
      <c r="AB267" s="268"/>
      <c r="AC267" s="268"/>
      <c r="AD267" s="268"/>
      <c r="AE267" s="268"/>
      <c r="AF267" s="268"/>
      <c r="AG267" s="268"/>
      <c r="AH267" s="268"/>
      <c r="AI267" s="268"/>
    </row>
    <row r="268" spans="2:35" s="101" customFormat="1" ht="15.75">
      <c r="B268" s="319" t="e">
        <f>VLOOKUP(C268,[1]!Companies[#Data],3,FALSE)</f>
        <v>#REF!</v>
      </c>
      <c r="C268" s="228" t="s">
        <v>896</v>
      </c>
      <c r="D268" s="263" t="s">
        <v>630</v>
      </c>
      <c r="E268" s="263" t="s">
        <v>646</v>
      </c>
      <c r="F268" s="363" t="s">
        <v>486</v>
      </c>
      <c r="G268" s="363" t="s">
        <v>486</v>
      </c>
      <c r="H268" s="363">
        <v>214091</v>
      </c>
      <c r="I268" s="363" t="s">
        <v>616</v>
      </c>
      <c r="J268" s="480">
        <v>16862</v>
      </c>
      <c r="K268" s="363" t="s">
        <v>485</v>
      </c>
      <c r="L268" s="516"/>
      <c r="M268" s="263"/>
      <c r="N268" s="263"/>
      <c r="O268" s="320"/>
      <c r="P268" s="263"/>
      <c r="Q268" s="263"/>
      <c r="R268" s="263"/>
      <c r="S268" s="268"/>
      <c r="T268" s="268"/>
      <c r="U268" s="268"/>
      <c r="V268" s="268"/>
      <c r="W268" s="268"/>
      <c r="X268" s="268"/>
      <c r="Y268" s="268"/>
      <c r="Z268" s="268"/>
      <c r="AA268" s="268"/>
      <c r="AB268" s="268"/>
      <c r="AC268" s="268"/>
      <c r="AD268" s="268"/>
      <c r="AE268" s="268"/>
      <c r="AF268" s="268"/>
      <c r="AG268" s="268"/>
      <c r="AH268" s="268"/>
      <c r="AI268" s="268"/>
    </row>
    <row r="269" spans="2:35" s="101" customFormat="1" ht="15.75">
      <c r="B269" s="319" t="e">
        <f>VLOOKUP(C269,[1]!Companies[#Data],3,FALSE)</f>
        <v>#REF!</v>
      </c>
      <c r="C269" s="228" t="s">
        <v>896</v>
      </c>
      <c r="D269" s="263" t="s">
        <v>630</v>
      </c>
      <c r="E269" s="263" t="s">
        <v>646</v>
      </c>
      <c r="F269" s="363" t="s">
        <v>486</v>
      </c>
      <c r="G269" s="363" t="s">
        <v>486</v>
      </c>
      <c r="H269" s="363">
        <v>222634</v>
      </c>
      <c r="I269" s="363" t="s">
        <v>616</v>
      </c>
      <c r="J269" s="480">
        <v>469178</v>
      </c>
      <c r="K269" s="363" t="s">
        <v>485</v>
      </c>
      <c r="L269" s="516"/>
      <c r="M269" s="263"/>
      <c r="N269" s="263"/>
      <c r="O269" s="320"/>
      <c r="P269" s="263"/>
      <c r="Q269" s="263"/>
      <c r="R269" s="263"/>
      <c r="S269" s="268"/>
      <c r="T269" s="268"/>
      <c r="U269" s="268"/>
      <c r="V269" s="268"/>
      <c r="W269" s="268"/>
      <c r="X269" s="268"/>
      <c r="Y269" s="268"/>
      <c r="Z269" s="268"/>
      <c r="AA269" s="268"/>
      <c r="AB269" s="268"/>
      <c r="AC269" s="268"/>
      <c r="AD269" s="268"/>
      <c r="AE269" s="268"/>
      <c r="AF269" s="268"/>
      <c r="AG269" s="268"/>
      <c r="AH269" s="268"/>
      <c r="AI269" s="268"/>
    </row>
    <row r="270" spans="2:35" s="101" customFormat="1" ht="15.75">
      <c r="B270" s="319" t="e">
        <f>VLOOKUP(C270,[1]!Companies[#Data],3,FALSE)</f>
        <v>#REF!</v>
      </c>
      <c r="C270" s="228" t="s">
        <v>896</v>
      </c>
      <c r="D270" s="263" t="s">
        <v>630</v>
      </c>
      <c r="E270" s="263" t="s">
        <v>646</v>
      </c>
      <c r="F270" s="363" t="s">
        <v>486</v>
      </c>
      <c r="G270" s="363" t="s">
        <v>486</v>
      </c>
      <c r="H270" s="363">
        <v>226722</v>
      </c>
      <c r="I270" s="363" t="s">
        <v>616</v>
      </c>
      <c r="J270" s="480">
        <v>2046152</v>
      </c>
      <c r="K270" s="363" t="s">
        <v>485</v>
      </c>
      <c r="L270" s="516"/>
      <c r="M270" s="263"/>
      <c r="N270" s="263"/>
      <c r="O270" s="320"/>
      <c r="P270" s="263"/>
      <c r="Q270" s="263"/>
      <c r="R270" s="263"/>
      <c r="S270" s="268"/>
      <c r="T270" s="268"/>
      <c r="U270" s="268"/>
      <c r="V270" s="268"/>
      <c r="W270" s="268"/>
      <c r="X270" s="268"/>
      <c r="Y270" s="268"/>
      <c r="Z270" s="268"/>
      <c r="AA270" s="268"/>
      <c r="AB270" s="268"/>
      <c r="AC270" s="268"/>
      <c r="AD270" s="268"/>
      <c r="AE270" s="268"/>
      <c r="AF270" s="268"/>
      <c r="AG270" s="268"/>
      <c r="AH270" s="268"/>
      <c r="AI270" s="268"/>
    </row>
    <row r="271" spans="2:35" s="101" customFormat="1" ht="15.75">
      <c r="B271" s="319" t="e">
        <f>VLOOKUP(C271,[1]!Companies[#Data],3,FALSE)</f>
        <v>#REF!</v>
      </c>
      <c r="C271" s="228" t="s">
        <v>896</v>
      </c>
      <c r="D271" s="263" t="s">
        <v>630</v>
      </c>
      <c r="E271" s="263" t="s">
        <v>646</v>
      </c>
      <c r="F271" s="363" t="s">
        <v>486</v>
      </c>
      <c r="G271" s="363" t="s">
        <v>486</v>
      </c>
      <c r="H271" s="363">
        <v>231482</v>
      </c>
      <c r="I271" s="363" t="s">
        <v>616</v>
      </c>
      <c r="J271" s="480">
        <v>12774</v>
      </c>
      <c r="K271" s="363" t="s">
        <v>485</v>
      </c>
      <c r="L271" s="516"/>
      <c r="M271" s="263"/>
      <c r="N271" s="263"/>
      <c r="O271" s="320"/>
      <c r="P271" s="263"/>
      <c r="Q271" s="263"/>
      <c r="R271" s="263"/>
      <c r="S271" s="268"/>
      <c r="T271" s="268"/>
      <c r="U271" s="268"/>
      <c r="V271" s="268"/>
      <c r="W271" s="268"/>
      <c r="X271" s="268"/>
      <c r="Y271" s="268"/>
      <c r="Z271" s="268"/>
      <c r="AA271" s="268"/>
      <c r="AB271" s="268"/>
      <c r="AC271" s="268"/>
      <c r="AD271" s="268"/>
      <c r="AE271" s="268"/>
      <c r="AF271" s="268"/>
      <c r="AG271" s="268"/>
      <c r="AH271" s="268"/>
      <c r="AI271" s="268"/>
    </row>
    <row r="272" spans="2:35" s="101" customFormat="1" ht="15.75">
      <c r="B272" s="319" t="e">
        <f>VLOOKUP(C272,[1]!Companies[#Data],3,FALSE)</f>
        <v>#REF!</v>
      </c>
      <c r="C272" s="228" t="s">
        <v>896</v>
      </c>
      <c r="D272" s="263" t="s">
        <v>630</v>
      </c>
      <c r="E272" s="263" t="s">
        <v>646</v>
      </c>
      <c r="F272" s="363" t="s">
        <v>486</v>
      </c>
      <c r="G272" s="363" t="s">
        <v>486</v>
      </c>
      <c r="H272" s="363">
        <v>231483</v>
      </c>
      <c r="I272" s="363" t="s">
        <v>616</v>
      </c>
      <c r="J272" s="494">
        <v>135626</v>
      </c>
      <c r="K272" s="363" t="s">
        <v>485</v>
      </c>
      <c r="L272" s="516"/>
      <c r="M272" s="263"/>
      <c r="N272" s="263"/>
      <c r="O272" s="320"/>
      <c r="P272" s="263"/>
      <c r="Q272" s="263"/>
      <c r="R272" s="263"/>
      <c r="S272" s="268"/>
      <c r="T272" s="268"/>
      <c r="U272" s="268"/>
      <c r="V272" s="268"/>
      <c r="W272" s="268"/>
      <c r="X272" s="268"/>
      <c r="Y272" s="268"/>
      <c r="Z272" s="268"/>
      <c r="AA272" s="268"/>
      <c r="AB272" s="268"/>
      <c r="AC272" s="268"/>
      <c r="AD272" s="268"/>
      <c r="AE272" s="268"/>
      <c r="AF272" s="268"/>
      <c r="AG272" s="268"/>
      <c r="AH272" s="268"/>
      <c r="AI272" s="268"/>
    </row>
    <row r="273" spans="2:35" s="101" customFormat="1" ht="15.75">
      <c r="B273" s="319" t="e">
        <f>VLOOKUP(C273,[1]!Companies[#Data],3,FALSE)</f>
        <v>#REF!</v>
      </c>
      <c r="C273" s="228" t="s">
        <v>896</v>
      </c>
      <c r="D273" s="263" t="s">
        <v>630</v>
      </c>
      <c r="E273" s="263" t="s">
        <v>646</v>
      </c>
      <c r="F273" s="363" t="s">
        <v>486</v>
      </c>
      <c r="G273" s="363" t="s">
        <v>486</v>
      </c>
      <c r="H273" s="363">
        <v>232268</v>
      </c>
      <c r="I273" s="363" t="s">
        <v>616</v>
      </c>
      <c r="J273" s="480">
        <v>193094</v>
      </c>
      <c r="K273" s="363" t="s">
        <v>485</v>
      </c>
      <c r="L273" s="516"/>
      <c r="M273" s="263"/>
      <c r="N273" s="263"/>
      <c r="O273" s="320"/>
      <c r="P273" s="263"/>
      <c r="Q273" s="263"/>
      <c r="R273" s="263"/>
      <c r="S273" s="268"/>
      <c r="T273" s="268"/>
      <c r="U273" s="268"/>
      <c r="V273" s="268"/>
      <c r="W273" s="268"/>
      <c r="X273" s="268"/>
      <c r="Y273" s="268"/>
      <c r="Z273" s="268"/>
      <c r="AA273" s="268"/>
      <c r="AB273" s="268"/>
      <c r="AC273" s="268"/>
      <c r="AD273" s="268"/>
      <c r="AE273" s="268"/>
      <c r="AF273" s="268"/>
      <c r="AG273" s="268"/>
      <c r="AH273" s="268"/>
      <c r="AI273" s="268"/>
    </row>
    <row r="274" spans="2:35" s="101" customFormat="1" ht="15.75">
      <c r="B274" s="319" t="e">
        <f>VLOOKUP(C274,[1]!Companies[#Data],3,FALSE)</f>
        <v>#REF!</v>
      </c>
      <c r="C274" s="228" t="s">
        <v>896</v>
      </c>
      <c r="D274" s="263" t="s">
        <v>630</v>
      </c>
      <c r="E274" s="263" t="s">
        <v>646</v>
      </c>
      <c r="F274" s="363" t="s">
        <v>486</v>
      </c>
      <c r="G274" s="363" t="s">
        <v>486</v>
      </c>
      <c r="H274" s="363">
        <v>237483</v>
      </c>
      <c r="I274" s="363" t="s">
        <v>616</v>
      </c>
      <c r="J274" s="480">
        <v>422730</v>
      </c>
      <c r="K274" s="363" t="s">
        <v>485</v>
      </c>
      <c r="L274" s="516"/>
      <c r="M274" s="263"/>
      <c r="N274" s="263"/>
      <c r="O274" s="320"/>
      <c r="P274" s="263"/>
      <c r="Q274" s="263"/>
      <c r="R274" s="263"/>
      <c r="S274" s="268"/>
      <c r="T274" s="268"/>
      <c r="U274" s="268"/>
      <c r="V274" s="268"/>
      <c r="W274" s="268"/>
      <c r="X274" s="268"/>
      <c r="Y274" s="268"/>
      <c r="Z274" s="268"/>
      <c r="AA274" s="268"/>
      <c r="AB274" s="268"/>
      <c r="AC274" s="268"/>
      <c r="AD274" s="268"/>
      <c r="AE274" s="268"/>
      <c r="AF274" s="268"/>
      <c r="AG274" s="268"/>
      <c r="AH274" s="268"/>
      <c r="AI274" s="268"/>
    </row>
    <row r="275" spans="2:35" s="101" customFormat="1" ht="15.75">
      <c r="B275" s="109" t="e">
        <f>VLOOKUP(C275,[1]!Companies[#Data],3,FALSE)</f>
        <v>#REF!</v>
      </c>
      <c r="C275" s="228" t="s">
        <v>896</v>
      </c>
      <c r="D275" s="263" t="s">
        <v>630</v>
      </c>
      <c r="E275" s="263" t="s">
        <v>646</v>
      </c>
      <c r="F275" s="363" t="s">
        <v>486</v>
      </c>
      <c r="G275" s="363" t="s">
        <v>486</v>
      </c>
      <c r="H275" s="495">
        <v>240263</v>
      </c>
      <c r="I275" s="363" t="s">
        <v>616</v>
      </c>
      <c r="J275" s="480">
        <v>75298</v>
      </c>
      <c r="K275" s="363" t="s">
        <v>485</v>
      </c>
      <c r="L275" s="516"/>
      <c r="M275" s="263"/>
      <c r="N275" s="263"/>
      <c r="O275" s="263" t="s">
        <v>305</v>
      </c>
      <c r="P275" s="263"/>
      <c r="Q275" s="263"/>
      <c r="R275" s="263"/>
      <c r="S275" s="268"/>
      <c r="T275" s="268"/>
      <c r="U275" s="268"/>
      <c r="V275" s="268"/>
      <c r="W275" s="268"/>
      <c r="X275" s="268"/>
      <c r="Y275" s="268"/>
      <c r="Z275" s="268"/>
      <c r="AA275" s="268"/>
      <c r="AB275" s="268"/>
      <c r="AC275" s="268"/>
      <c r="AD275" s="268"/>
      <c r="AE275" s="268"/>
      <c r="AF275" s="268"/>
      <c r="AG275" s="268"/>
      <c r="AH275" s="268"/>
      <c r="AI275" s="268"/>
    </row>
    <row r="276" spans="2:35" s="101" customFormat="1" ht="15.75">
      <c r="B276" s="319" t="e">
        <f>VLOOKUP(C276,[1]!Companies[#Data],3,FALSE)</f>
        <v>#REF!</v>
      </c>
      <c r="C276" s="228" t="s">
        <v>896</v>
      </c>
      <c r="D276" s="263" t="s">
        <v>630</v>
      </c>
      <c r="E276" s="263" t="s">
        <v>646</v>
      </c>
      <c r="F276" s="363" t="s">
        <v>486</v>
      </c>
      <c r="G276" s="363" t="s">
        <v>486</v>
      </c>
      <c r="H276" s="363">
        <v>245937</v>
      </c>
      <c r="I276" s="363" t="s">
        <v>616</v>
      </c>
      <c r="J276" s="494">
        <v>22298</v>
      </c>
      <c r="K276" s="363" t="s">
        <v>485</v>
      </c>
      <c r="L276" s="516"/>
      <c r="M276" s="263"/>
      <c r="N276" s="263"/>
      <c r="O276" s="320"/>
      <c r="P276" s="263"/>
      <c r="Q276" s="263"/>
      <c r="R276" s="268"/>
      <c r="S276" s="268"/>
      <c r="T276" s="268"/>
      <c r="U276" s="268"/>
      <c r="V276" s="268"/>
      <c r="W276" s="268"/>
      <c r="X276" s="268"/>
      <c r="Y276" s="268"/>
      <c r="Z276" s="268"/>
      <c r="AA276" s="268"/>
      <c r="AB276" s="268"/>
      <c r="AC276" s="268"/>
      <c r="AD276" s="268"/>
      <c r="AE276" s="268"/>
      <c r="AF276" s="268"/>
      <c r="AG276" s="268"/>
      <c r="AH276" s="268"/>
      <c r="AI276" s="263"/>
    </row>
    <row r="277" spans="2:35" s="101" customFormat="1" ht="15.75">
      <c r="B277" s="319" t="e">
        <f>VLOOKUP(C277,[1]!Companies[#Data],3,FALSE)</f>
        <v>#REF!</v>
      </c>
      <c r="C277" s="228" t="s">
        <v>896</v>
      </c>
      <c r="D277" s="263" t="s">
        <v>630</v>
      </c>
      <c r="E277" s="263" t="s">
        <v>646</v>
      </c>
      <c r="F277" s="363" t="s">
        <v>486</v>
      </c>
      <c r="G277" s="363" t="s">
        <v>486</v>
      </c>
      <c r="H277" s="363">
        <v>246344</v>
      </c>
      <c r="I277" s="363" t="s">
        <v>616</v>
      </c>
      <c r="J277" s="494">
        <v>222428</v>
      </c>
      <c r="K277" s="363" t="s">
        <v>485</v>
      </c>
      <c r="L277" s="516"/>
      <c r="M277" s="263"/>
      <c r="N277" s="263"/>
      <c r="O277" s="320"/>
      <c r="P277" s="263"/>
      <c r="Q277" s="263"/>
      <c r="R277" s="268"/>
      <c r="S277" s="268"/>
      <c r="T277" s="268"/>
      <c r="U277" s="268"/>
      <c r="V277" s="268"/>
      <c r="W277" s="268"/>
      <c r="X277" s="268"/>
      <c r="Y277" s="268"/>
      <c r="Z277" s="268"/>
      <c r="AA277" s="268"/>
      <c r="AB277" s="268"/>
      <c r="AC277" s="268"/>
      <c r="AD277" s="268"/>
      <c r="AE277" s="268"/>
      <c r="AF277" s="268"/>
      <c r="AG277" s="268"/>
      <c r="AH277" s="268"/>
    </row>
    <row r="278" spans="2:35" s="101" customFormat="1" ht="15.75">
      <c r="B278" s="319" t="e">
        <f>VLOOKUP(C278,[1]!Companies[#Data],3,FALSE)</f>
        <v>#REF!</v>
      </c>
      <c r="C278" s="228" t="s">
        <v>896</v>
      </c>
      <c r="D278" s="263" t="s">
        <v>630</v>
      </c>
      <c r="E278" s="263" t="s">
        <v>646</v>
      </c>
      <c r="F278" s="363" t="s">
        <v>486</v>
      </c>
      <c r="G278" s="363" t="s">
        <v>486</v>
      </c>
      <c r="H278" s="363">
        <v>220653</v>
      </c>
      <c r="I278" s="363" t="s">
        <v>616</v>
      </c>
      <c r="J278" s="494">
        <v>5340</v>
      </c>
      <c r="K278" s="363" t="s">
        <v>485</v>
      </c>
      <c r="L278" s="516"/>
      <c r="M278" s="263"/>
      <c r="N278" s="263"/>
      <c r="O278" s="320"/>
      <c r="P278" s="263"/>
      <c r="Q278" s="263"/>
      <c r="R278" s="268"/>
      <c r="S278" s="268"/>
      <c r="T278" s="268"/>
      <c r="U278" s="268"/>
      <c r="V278" s="268"/>
      <c r="W278" s="268"/>
      <c r="X278" s="268"/>
      <c r="Y278" s="268"/>
      <c r="Z278" s="268"/>
      <c r="AA278" s="268"/>
      <c r="AB278" s="268"/>
      <c r="AC278" s="268"/>
      <c r="AD278" s="268"/>
      <c r="AE278" s="268"/>
      <c r="AF278" s="268"/>
      <c r="AG278" s="268"/>
      <c r="AH278" s="268"/>
    </row>
    <row r="279" spans="2:35" s="101" customFormat="1" ht="15.75">
      <c r="B279" s="319" t="e">
        <f>VLOOKUP(C279,[1]!Companies[#Data],3,FALSE)</f>
        <v>#REF!</v>
      </c>
      <c r="C279" s="228" t="s">
        <v>896</v>
      </c>
      <c r="D279" s="263" t="s">
        <v>630</v>
      </c>
      <c r="E279" s="263" t="s">
        <v>646</v>
      </c>
      <c r="F279" s="363" t="s">
        <v>486</v>
      </c>
      <c r="G279" s="363" t="s">
        <v>486</v>
      </c>
      <c r="H279" s="363">
        <v>226503</v>
      </c>
      <c r="I279" s="363" t="s">
        <v>616</v>
      </c>
      <c r="J279" s="494">
        <v>1272398</v>
      </c>
      <c r="K279" s="363" t="s">
        <v>485</v>
      </c>
      <c r="L279" s="516"/>
      <c r="M279" s="263"/>
      <c r="N279" s="263"/>
      <c r="O279" s="320"/>
      <c r="P279" s="263"/>
      <c r="Q279" s="263"/>
      <c r="R279" s="268"/>
      <c r="S279" s="268"/>
      <c r="T279" s="268"/>
      <c r="U279" s="268"/>
      <c r="V279" s="268"/>
      <c r="W279" s="268"/>
      <c r="X279" s="268"/>
      <c r="Y279" s="268"/>
      <c r="Z279" s="268"/>
      <c r="AA279" s="268"/>
      <c r="AB279" s="268"/>
      <c r="AC279" s="268"/>
      <c r="AD279" s="268"/>
      <c r="AE279" s="268"/>
      <c r="AF279" s="268"/>
      <c r="AG279" s="268"/>
      <c r="AH279" s="268"/>
    </row>
    <row r="280" spans="2:35" s="101" customFormat="1" ht="15.75">
      <c r="B280" s="319" t="e">
        <f>VLOOKUP(C280,[1]!Companies[#Data],3,FALSE)</f>
        <v>#REF!</v>
      </c>
      <c r="C280" s="228" t="s">
        <v>896</v>
      </c>
      <c r="D280" s="263" t="s">
        <v>630</v>
      </c>
      <c r="E280" s="263" t="s">
        <v>646</v>
      </c>
      <c r="F280" s="363" t="s">
        <v>486</v>
      </c>
      <c r="G280" s="363" t="s">
        <v>486</v>
      </c>
      <c r="H280" s="363">
        <v>235679</v>
      </c>
      <c r="I280" s="363" t="s">
        <v>616</v>
      </c>
      <c r="J280" s="494">
        <v>834866</v>
      </c>
      <c r="K280" s="363" t="s">
        <v>485</v>
      </c>
      <c r="L280" s="516"/>
      <c r="M280" s="263"/>
      <c r="N280" s="263"/>
      <c r="O280" s="320"/>
      <c r="P280" s="263"/>
      <c r="Q280" s="263"/>
      <c r="R280" s="268"/>
      <c r="S280" s="268"/>
      <c r="T280" s="268"/>
      <c r="U280" s="268"/>
      <c r="V280" s="268"/>
      <c r="W280" s="268"/>
      <c r="X280" s="268"/>
      <c r="Y280" s="268"/>
      <c r="Z280" s="268"/>
      <c r="AA280" s="268"/>
      <c r="AB280" s="268"/>
      <c r="AC280" s="268"/>
      <c r="AD280" s="268"/>
      <c r="AE280" s="268"/>
      <c r="AF280" s="268"/>
      <c r="AG280" s="268"/>
      <c r="AH280" s="268"/>
    </row>
    <row r="281" spans="2:35" ht="12.95" customHeight="1">
      <c r="B281" s="319" t="e">
        <f>VLOOKUP(C281,[1]!Companies[#Data],3,FALSE)</f>
        <v>#REF!</v>
      </c>
      <c r="C281" s="228" t="s">
        <v>896</v>
      </c>
      <c r="D281" s="263" t="s">
        <v>630</v>
      </c>
      <c r="E281" s="263" t="s">
        <v>646</v>
      </c>
      <c r="F281" s="363" t="s">
        <v>486</v>
      </c>
      <c r="G281" s="363" t="s">
        <v>486</v>
      </c>
      <c r="H281" s="363">
        <v>236561</v>
      </c>
      <c r="I281" s="363" t="s">
        <v>616</v>
      </c>
      <c r="J281" s="494">
        <v>2389902</v>
      </c>
      <c r="K281" s="363" t="s">
        <v>485</v>
      </c>
      <c r="L281" s="516"/>
      <c r="M281" s="263"/>
      <c r="N281" s="263"/>
      <c r="O281" s="320"/>
      <c r="P281" s="206"/>
      <c r="Q281" s="206"/>
      <c r="R281" s="225"/>
      <c r="S281" s="225"/>
      <c r="T281" s="225"/>
      <c r="U281" s="225"/>
      <c r="V281" s="225"/>
      <c r="W281" s="225"/>
      <c r="X281" s="225"/>
      <c r="Y281" s="225"/>
      <c r="Z281" s="225"/>
      <c r="AA281" s="225"/>
      <c r="AB281" s="225"/>
      <c r="AC281" s="225"/>
      <c r="AD281" s="225"/>
      <c r="AE281" s="225"/>
      <c r="AF281" s="225"/>
      <c r="AG281" s="225"/>
      <c r="AH281" s="225"/>
    </row>
    <row r="282" spans="2:35" s="101" customFormat="1" ht="15.75">
      <c r="B282" s="319" t="e">
        <f>VLOOKUP(C282,[1]!Companies[#Data],3,FALSE)</f>
        <v>#REF!</v>
      </c>
      <c r="C282" s="228" t="s">
        <v>896</v>
      </c>
      <c r="D282" s="263" t="s">
        <v>630</v>
      </c>
      <c r="E282" s="263" t="s">
        <v>646</v>
      </c>
      <c r="F282" s="363" t="s">
        <v>486</v>
      </c>
      <c r="G282" s="363" t="s">
        <v>486</v>
      </c>
      <c r="H282" s="363">
        <v>213385</v>
      </c>
      <c r="I282" s="363" t="s">
        <v>616</v>
      </c>
      <c r="J282" s="494">
        <v>9920</v>
      </c>
      <c r="K282" s="363" t="s">
        <v>485</v>
      </c>
      <c r="L282" s="516"/>
      <c r="M282" s="263"/>
      <c r="N282" s="263"/>
      <c r="O282" s="320"/>
      <c r="P282" s="263"/>
      <c r="Q282" s="263"/>
      <c r="R282" s="268"/>
      <c r="S282" s="268"/>
      <c r="T282" s="268"/>
      <c r="U282" s="268"/>
      <c r="V282" s="268"/>
      <c r="W282" s="268"/>
      <c r="X282" s="268"/>
      <c r="Y282" s="268"/>
      <c r="Z282" s="268"/>
      <c r="AA282" s="268"/>
      <c r="AB282" s="268"/>
      <c r="AC282" s="268"/>
      <c r="AD282" s="268"/>
      <c r="AE282" s="268"/>
      <c r="AF282" s="268"/>
      <c r="AG282" s="268"/>
      <c r="AH282" s="268"/>
    </row>
    <row r="283" spans="2:35" s="101" customFormat="1" ht="15.75">
      <c r="B283" s="319" t="e">
        <f>VLOOKUP(C283,[1]!Companies[#Data],3,FALSE)</f>
        <v>#REF!</v>
      </c>
      <c r="C283" s="228" t="s">
        <v>896</v>
      </c>
      <c r="D283" s="263" t="s">
        <v>630</v>
      </c>
      <c r="E283" s="263" t="s">
        <v>646</v>
      </c>
      <c r="F283" s="363" t="s">
        <v>486</v>
      </c>
      <c r="G283" s="363" t="s">
        <v>486</v>
      </c>
      <c r="H283" s="363">
        <v>228586</v>
      </c>
      <c r="I283" s="363" t="s">
        <v>616</v>
      </c>
      <c r="J283" s="494">
        <v>3794</v>
      </c>
      <c r="K283" s="363" t="s">
        <v>485</v>
      </c>
      <c r="L283" s="516"/>
      <c r="M283" s="263"/>
      <c r="N283" s="263"/>
      <c r="O283" s="320"/>
      <c r="P283" s="263"/>
      <c r="Q283" s="263"/>
      <c r="R283" s="268"/>
      <c r="S283" s="268"/>
      <c r="T283" s="268"/>
      <c r="U283" s="268"/>
      <c r="V283" s="268"/>
      <c r="W283" s="268"/>
      <c r="X283" s="268"/>
      <c r="Y283" s="268"/>
      <c r="Z283" s="268"/>
      <c r="AA283" s="268"/>
      <c r="AB283" s="268"/>
      <c r="AC283" s="268"/>
      <c r="AD283" s="268"/>
      <c r="AE283" s="268"/>
      <c r="AF283" s="268"/>
      <c r="AG283" s="268"/>
      <c r="AH283" s="268"/>
    </row>
    <row r="284" spans="2:35" s="101" customFormat="1" ht="15.75">
      <c r="B284" s="319" t="e">
        <f>VLOOKUP(C284,[1]!Companies[#Data],3,FALSE)</f>
        <v>#REF!</v>
      </c>
      <c r="C284" s="228" t="s">
        <v>896</v>
      </c>
      <c r="D284" s="263" t="s">
        <v>630</v>
      </c>
      <c r="E284" s="263" t="s">
        <v>646</v>
      </c>
      <c r="F284" s="363" t="s">
        <v>486</v>
      </c>
      <c r="G284" s="363" t="s">
        <v>486</v>
      </c>
      <c r="H284" s="363">
        <v>241370</v>
      </c>
      <c r="I284" s="363" t="s">
        <v>616</v>
      </c>
      <c r="J284" s="494">
        <v>103910</v>
      </c>
      <c r="K284" s="363" t="s">
        <v>485</v>
      </c>
      <c r="L284" s="516"/>
      <c r="M284" s="263"/>
      <c r="N284" s="263"/>
      <c r="O284" s="320"/>
      <c r="P284" s="263"/>
      <c r="Q284" s="263"/>
      <c r="R284" s="268"/>
      <c r="S284" s="268"/>
      <c r="T284" s="268"/>
      <c r="U284" s="268"/>
      <c r="V284" s="268"/>
      <c r="W284" s="268"/>
      <c r="X284" s="268"/>
      <c r="Y284" s="268"/>
      <c r="Z284" s="268"/>
      <c r="AA284" s="268"/>
      <c r="AB284" s="268"/>
      <c r="AC284" s="268"/>
      <c r="AD284" s="268"/>
      <c r="AE284" s="268"/>
      <c r="AF284" s="268"/>
      <c r="AG284" s="268"/>
      <c r="AH284" s="268"/>
    </row>
    <row r="285" spans="2:35" s="101" customFormat="1" ht="15.75">
      <c r="B285" s="319" t="e">
        <f>VLOOKUP(C285,[1]!Companies[#Data],3,FALSE)</f>
        <v>#REF!</v>
      </c>
      <c r="C285" s="228" t="s">
        <v>896</v>
      </c>
      <c r="D285" s="263" t="s">
        <v>630</v>
      </c>
      <c r="E285" s="263" t="s">
        <v>646</v>
      </c>
      <c r="F285" s="363" t="s">
        <v>486</v>
      </c>
      <c r="G285" s="363" t="s">
        <v>486</v>
      </c>
      <c r="H285" s="363">
        <v>228590</v>
      </c>
      <c r="I285" s="363" t="s">
        <v>616</v>
      </c>
      <c r="J285" s="494">
        <v>4756524</v>
      </c>
      <c r="K285" s="363" t="s">
        <v>485</v>
      </c>
      <c r="L285" s="516"/>
      <c r="M285" s="263"/>
      <c r="N285" s="263"/>
      <c r="O285" s="320"/>
      <c r="P285" s="263"/>
      <c r="Q285" s="263"/>
      <c r="R285" s="268"/>
      <c r="S285" s="268"/>
      <c r="T285" s="268"/>
      <c r="U285" s="268"/>
      <c r="V285" s="268"/>
      <c r="W285" s="268"/>
      <c r="X285" s="268"/>
      <c r="Y285" s="268"/>
      <c r="Z285" s="268"/>
      <c r="AA285" s="268"/>
      <c r="AB285" s="268"/>
      <c r="AC285" s="268"/>
      <c r="AD285" s="268"/>
      <c r="AE285" s="268"/>
      <c r="AF285" s="268"/>
      <c r="AG285" s="268"/>
      <c r="AH285" s="268"/>
    </row>
    <row r="286" spans="2:35" s="101" customFormat="1" ht="15.75">
      <c r="B286" s="319" t="e">
        <f>VLOOKUP(C286,[1]!Companies[#Data],3,FALSE)</f>
        <v>#REF!</v>
      </c>
      <c r="C286" s="228" t="s">
        <v>896</v>
      </c>
      <c r="D286" s="263" t="s">
        <v>630</v>
      </c>
      <c r="E286" s="263" t="s">
        <v>646</v>
      </c>
      <c r="F286" s="363" t="s">
        <v>486</v>
      </c>
      <c r="G286" s="363" t="s">
        <v>486</v>
      </c>
      <c r="H286" s="363">
        <v>233542</v>
      </c>
      <c r="I286" s="363" t="s">
        <v>616</v>
      </c>
      <c r="J286" s="494">
        <v>1568898</v>
      </c>
      <c r="K286" s="363" t="s">
        <v>485</v>
      </c>
      <c r="L286" s="516"/>
      <c r="M286" s="263"/>
      <c r="N286" s="263"/>
      <c r="O286" s="320"/>
      <c r="P286" s="263"/>
      <c r="Q286" s="263"/>
      <c r="R286" s="268"/>
      <c r="S286" s="268"/>
      <c r="T286" s="268"/>
      <c r="U286" s="268"/>
      <c r="V286" s="268"/>
      <c r="W286" s="268"/>
      <c r="X286" s="268"/>
      <c r="Y286" s="268"/>
      <c r="Z286" s="268"/>
      <c r="AA286" s="268"/>
      <c r="AB286" s="268"/>
      <c r="AC286" s="268"/>
      <c r="AD286" s="268"/>
      <c r="AE286" s="268"/>
      <c r="AF286" s="268"/>
      <c r="AG286" s="268"/>
      <c r="AH286" s="268"/>
    </row>
    <row r="287" spans="2:35" s="101" customFormat="1" ht="15.75">
      <c r="B287" s="319" t="e">
        <f>VLOOKUP(C287,[1]!Companies[#Data],3,FALSE)</f>
        <v>#REF!</v>
      </c>
      <c r="C287" s="228" t="s">
        <v>896</v>
      </c>
      <c r="D287" s="263" t="s">
        <v>630</v>
      </c>
      <c r="E287" s="263" t="s">
        <v>646</v>
      </c>
      <c r="F287" s="363" t="s">
        <v>486</v>
      </c>
      <c r="G287" s="363" t="s">
        <v>486</v>
      </c>
      <c r="H287" s="363">
        <v>191275</v>
      </c>
      <c r="I287" s="363" t="s">
        <v>616</v>
      </c>
      <c r="J287" s="494">
        <v>41825</v>
      </c>
      <c r="K287" s="363" t="s">
        <v>485</v>
      </c>
      <c r="L287" s="516"/>
      <c r="M287" s="263"/>
      <c r="N287" s="263"/>
      <c r="O287" s="320"/>
      <c r="P287" s="263"/>
      <c r="Q287" s="263"/>
      <c r="R287" s="268"/>
      <c r="S287" s="268"/>
      <c r="T287" s="268"/>
      <c r="U287" s="268"/>
      <c r="V287" s="268"/>
      <c r="W287" s="268"/>
      <c r="X287" s="268"/>
      <c r="Y287" s="268"/>
      <c r="Z287" s="268"/>
      <c r="AA287" s="268"/>
      <c r="AB287" s="268"/>
      <c r="AC287" s="268"/>
      <c r="AD287" s="268"/>
      <c r="AE287" s="268"/>
      <c r="AF287" s="268"/>
      <c r="AG287" s="268"/>
      <c r="AH287" s="268"/>
    </row>
    <row r="288" spans="2:35" s="101" customFormat="1" ht="15.75">
      <c r="B288" s="319" t="e">
        <f>VLOOKUP(C288,[1]!Companies[#Data],3,FALSE)</f>
        <v>#REF!</v>
      </c>
      <c r="C288" s="228" t="s">
        <v>896</v>
      </c>
      <c r="D288" s="263" t="s">
        <v>630</v>
      </c>
      <c r="E288" s="263" t="s">
        <v>646</v>
      </c>
      <c r="F288" s="363" t="s">
        <v>486</v>
      </c>
      <c r="G288" s="363" t="s">
        <v>486</v>
      </c>
      <c r="H288" s="363">
        <v>226469</v>
      </c>
      <c r="I288" s="363" t="s">
        <v>616</v>
      </c>
      <c r="J288" s="494">
        <v>1376728</v>
      </c>
      <c r="K288" s="363" t="s">
        <v>485</v>
      </c>
      <c r="L288" s="516"/>
      <c r="M288" s="263"/>
      <c r="N288" s="263"/>
      <c r="O288" s="320"/>
      <c r="P288" s="263"/>
      <c r="Q288" s="263"/>
      <c r="R288" s="268"/>
      <c r="S288" s="268"/>
      <c r="T288" s="268"/>
      <c r="U288" s="268"/>
      <c r="V288" s="268"/>
      <c r="W288" s="268"/>
      <c r="X288" s="268"/>
      <c r="Y288" s="268"/>
      <c r="Z288" s="268"/>
      <c r="AA288" s="268"/>
      <c r="AB288" s="268"/>
      <c r="AC288" s="268"/>
      <c r="AD288" s="268"/>
      <c r="AE288" s="268"/>
      <c r="AF288" s="268"/>
      <c r="AG288" s="268"/>
      <c r="AH288" s="268"/>
    </row>
    <row r="289" spans="2:34" s="101" customFormat="1" ht="15.75">
      <c r="B289" s="319" t="e">
        <f>VLOOKUP(C289,[1]!Companies[#Data],3,FALSE)</f>
        <v>#REF!</v>
      </c>
      <c r="C289" s="228" t="s">
        <v>896</v>
      </c>
      <c r="D289" s="263" t="s">
        <v>630</v>
      </c>
      <c r="E289" s="263" t="s">
        <v>646</v>
      </c>
      <c r="F289" s="363" t="s">
        <v>486</v>
      </c>
      <c r="G289" s="363" t="s">
        <v>486</v>
      </c>
      <c r="H289" s="363">
        <v>172676</v>
      </c>
      <c r="I289" s="363" t="s">
        <v>616</v>
      </c>
      <c r="J289" s="494">
        <v>17080</v>
      </c>
      <c r="K289" s="363" t="s">
        <v>485</v>
      </c>
      <c r="L289" s="516"/>
      <c r="M289" s="263"/>
      <c r="N289" s="263"/>
      <c r="O289" s="320"/>
      <c r="P289" s="263"/>
      <c r="Q289" s="263"/>
      <c r="R289" s="268"/>
      <c r="S289" s="268"/>
      <c r="T289" s="268"/>
      <c r="U289" s="268"/>
      <c r="V289" s="268"/>
      <c r="W289" s="268"/>
      <c r="X289" s="268"/>
      <c r="Y289" s="268"/>
      <c r="Z289" s="268"/>
      <c r="AA289" s="268"/>
      <c r="AB289" s="268"/>
      <c r="AC289" s="268"/>
      <c r="AD289" s="268"/>
      <c r="AE289" s="268"/>
      <c r="AF289" s="268"/>
      <c r="AG289" s="268"/>
      <c r="AH289" s="268"/>
    </row>
    <row r="290" spans="2:34" s="101" customFormat="1" ht="16.5" customHeight="1">
      <c r="B290" s="319" t="e">
        <f>VLOOKUP(C290,[1]!Companies[#Data],3,FALSE)</f>
        <v>#REF!</v>
      </c>
      <c r="C290" s="228" t="s">
        <v>896</v>
      </c>
      <c r="D290" s="263" t="s">
        <v>630</v>
      </c>
      <c r="E290" s="263" t="s">
        <v>646</v>
      </c>
      <c r="F290" s="363" t="s">
        <v>486</v>
      </c>
      <c r="G290" s="363" t="s">
        <v>486</v>
      </c>
      <c r="H290" s="363">
        <v>153354</v>
      </c>
      <c r="I290" s="363" t="s">
        <v>616</v>
      </c>
      <c r="J290" s="494">
        <v>3306</v>
      </c>
      <c r="K290" s="363" t="s">
        <v>485</v>
      </c>
      <c r="L290" s="516"/>
      <c r="M290" s="263"/>
      <c r="N290" s="263"/>
      <c r="O290" s="320"/>
      <c r="P290" s="263"/>
      <c r="Q290" s="263"/>
      <c r="R290" s="268"/>
      <c r="S290" s="268"/>
      <c r="T290" s="268"/>
      <c r="U290" s="268"/>
      <c r="V290" s="268"/>
      <c r="W290" s="268"/>
      <c r="X290" s="268"/>
      <c r="Y290" s="268"/>
      <c r="Z290" s="268"/>
      <c r="AA290" s="268"/>
      <c r="AB290" s="268"/>
      <c r="AC290" s="268"/>
      <c r="AD290" s="268"/>
      <c r="AE290" s="268"/>
      <c r="AF290" s="268"/>
      <c r="AG290" s="268"/>
      <c r="AH290" s="268"/>
    </row>
    <row r="291" spans="2:34" s="101" customFormat="1" ht="15.75">
      <c r="B291" s="319" t="e">
        <f>VLOOKUP(C291,[1]!Companies[#Data],3,FALSE)</f>
        <v>#REF!</v>
      </c>
      <c r="C291" s="228" t="s">
        <v>896</v>
      </c>
      <c r="D291" s="263" t="s">
        <v>630</v>
      </c>
      <c r="E291" s="263" t="s">
        <v>646</v>
      </c>
      <c r="F291" s="363" t="s">
        <v>486</v>
      </c>
      <c r="G291" s="363" t="s">
        <v>486</v>
      </c>
      <c r="H291" s="363">
        <v>172596</v>
      </c>
      <c r="I291" s="363" t="s">
        <v>616</v>
      </c>
      <c r="J291" s="494">
        <v>10416</v>
      </c>
      <c r="K291" s="363" t="s">
        <v>485</v>
      </c>
      <c r="L291" s="516"/>
      <c r="M291" s="263"/>
      <c r="N291" s="263"/>
      <c r="O291" s="320"/>
      <c r="P291" s="263"/>
      <c r="Q291" s="263"/>
      <c r="R291" s="268"/>
      <c r="S291" s="268"/>
      <c r="T291" s="268"/>
      <c r="U291" s="268"/>
      <c r="V291" s="268"/>
      <c r="W291" s="268"/>
      <c r="X291" s="268"/>
      <c r="Y291" s="268"/>
      <c r="Z291" s="268"/>
      <c r="AA291" s="268"/>
      <c r="AB291" s="268"/>
      <c r="AC291" s="268"/>
      <c r="AD291" s="268"/>
      <c r="AE291" s="268"/>
      <c r="AF291" s="268"/>
      <c r="AG291" s="268"/>
      <c r="AH291" s="268"/>
    </row>
    <row r="292" spans="2:34" s="101" customFormat="1" ht="15.75">
      <c r="B292" s="319" t="e">
        <f>VLOOKUP(C292,[1]!Companies[#Data],3,FALSE)</f>
        <v>#REF!</v>
      </c>
      <c r="C292" s="228" t="s">
        <v>896</v>
      </c>
      <c r="D292" s="263" t="s">
        <v>630</v>
      </c>
      <c r="E292" s="263" t="s">
        <v>646</v>
      </c>
      <c r="F292" s="363" t="s">
        <v>486</v>
      </c>
      <c r="G292" s="363" t="s">
        <v>486</v>
      </c>
      <c r="H292" s="363">
        <v>172732</v>
      </c>
      <c r="I292" s="363" t="s">
        <v>616</v>
      </c>
      <c r="J292" s="494">
        <v>31332</v>
      </c>
      <c r="K292" s="363" t="s">
        <v>485</v>
      </c>
      <c r="L292" s="516"/>
      <c r="M292" s="263"/>
      <c r="N292" s="263"/>
      <c r="O292" s="320"/>
      <c r="P292" s="263"/>
      <c r="Q292" s="263"/>
      <c r="R292" s="268"/>
      <c r="S292" s="268"/>
      <c r="T292" s="268"/>
      <c r="U292" s="268"/>
      <c r="V292" s="268"/>
      <c r="W292" s="268"/>
      <c r="X292" s="268"/>
      <c r="Y292" s="268"/>
      <c r="Z292" s="268"/>
      <c r="AA292" s="268"/>
      <c r="AB292" s="268"/>
      <c r="AC292" s="268"/>
      <c r="AD292" s="268"/>
      <c r="AE292" s="268"/>
      <c r="AF292" s="268"/>
      <c r="AG292" s="268"/>
      <c r="AH292" s="268"/>
    </row>
    <row r="293" spans="2:34" s="101" customFormat="1" ht="15.75">
      <c r="B293" s="319" t="e">
        <f>VLOOKUP(C293,[1]!Companies[#Data],3,FALSE)</f>
        <v>#REF!</v>
      </c>
      <c r="C293" s="228" t="s">
        <v>896</v>
      </c>
      <c r="D293" s="263" t="s">
        <v>630</v>
      </c>
      <c r="E293" s="263" t="s">
        <v>646</v>
      </c>
      <c r="F293" s="363" t="s">
        <v>486</v>
      </c>
      <c r="G293" s="363" t="s">
        <v>486</v>
      </c>
      <c r="H293" s="363">
        <v>193495</v>
      </c>
      <c r="I293" s="363" t="s">
        <v>616</v>
      </c>
      <c r="J293" s="494">
        <v>12196</v>
      </c>
      <c r="K293" s="363" t="s">
        <v>485</v>
      </c>
      <c r="L293" s="516"/>
      <c r="M293" s="263"/>
      <c r="N293" s="263"/>
      <c r="O293" s="320"/>
      <c r="P293" s="263"/>
      <c r="Q293" s="263"/>
      <c r="R293" s="268"/>
      <c r="S293" s="268"/>
      <c r="T293" s="268"/>
      <c r="U293" s="268"/>
      <c r="V293" s="268"/>
      <c r="W293" s="268"/>
      <c r="X293" s="268"/>
      <c r="Y293" s="268"/>
      <c r="Z293" s="268"/>
      <c r="AA293" s="268"/>
      <c r="AB293" s="268"/>
      <c r="AC293" s="268"/>
      <c r="AD293" s="268"/>
      <c r="AE293" s="268"/>
      <c r="AF293" s="268"/>
      <c r="AG293" s="268"/>
      <c r="AH293" s="268"/>
    </row>
    <row r="294" spans="2:34" s="101" customFormat="1" ht="15.75">
      <c r="B294" s="319" t="e">
        <f>VLOOKUP(C294,[1]!Companies[#Data],3,FALSE)</f>
        <v>#REF!</v>
      </c>
      <c r="C294" s="228" t="s">
        <v>896</v>
      </c>
      <c r="D294" s="263" t="s">
        <v>630</v>
      </c>
      <c r="E294" s="263" t="s">
        <v>646</v>
      </c>
      <c r="F294" s="363" t="s">
        <v>486</v>
      </c>
      <c r="G294" s="363" t="s">
        <v>486</v>
      </c>
      <c r="H294" s="363">
        <v>195673</v>
      </c>
      <c r="I294" s="363" t="s">
        <v>616</v>
      </c>
      <c r="J294" s="494">
        <v>6944</v>
      </c>
      <c r="K294" s="363" t="s">
        <v>485</v>
      </c>
      <c r="L294" s="516"/>
      <c r="M294" s="263"/>
      <c r="N294" s="263"/>
      <c r="O294" s="320"/>
      <c r="P294" s="263"/>
      <c r="Q294" s="263"/>
      <c r="R294" s="268"/>
      <c r="S294" s="268"/>
      <c r="T294" s="268"/>
      <c r="U294" s="268"/>
      <c r="V294" s="268"/>
      <c r="W294" s="268"/>
      <c r="X294" s="268"/>
      <c r="Y294" s="268"/>
      <c r="Z294" s="268"/>
      <c r="AA294" s="268"/>
      <c r="AB294" s="268"/>
      <c r="AC294" s="268"/>
      <c r="AD294" s="268"/>
      <c r="AE294" s="268"/>
      <c r="AF294" s="268"/>
      <c r="AG294" s="268"/>
      <c r="AH294" s="268"/>
    </row>
    <row r="295" spans="2:34" s="101" customFormat="1" ht="15.75">
      <c r="B295" s="319" t="e">
        <f>VLOOKUP(C295,[1]!Companies[#Data],3,FALSE)</f>
        <v>#REF!</v>
      </c>
      <c r="C295" s="228" t="s">
        <v>896</v>
      </c>
      <c r="D295" s="263" t="s">
        <v>630</v>
      </c>
      <c r="E295" s="263" t="s">
        <v>646</v>
      </c>
      <c r="F295" s="363" t="s">
        <v>486</v>
      </c>
      <c r="G295" s="363" t="s">
        <v>486</v>
      </c>
      <c r="H295" s="363">
        <v>211571</v>
      </c>
      <c r="I295" s="363" t="s">
        <v>616</v>
      </c>
      <c r="J295" s="494">
        <v>56358</v>
      </c>
      <c r="K295" s="363" t="s">
        <v>485</v>
      </c>
      <c r="L295" s="516"/>
      <c r="M295" s="263"/>
      <c r="N295" s="263"/>
      <c r="O295" s="320"/>
      <c r="P295" s="263"/>
      <c r="Q295" s="263"/>
      <c r="R295" s="268"/>
      <c r="S295" s="268"/>
      <c r="T295" s="268"/>
      <c r="U295" s="268"/>
      <c r="V295" s="268"/>
      <c r="W295" s="268"/>
      <c r="X295" s="268"/>
      <c r="Y295" s="268"/>
      <c r="Z295" s="268"/>
      <c r="AA295" s="268"/>
      <c r="AB295" s="268"/>
      <c r="AC295" s="268"/>
      <c r="AD295" s="268"/>
      <c r="AE295" s="268"/>
      <c r="AF295" s="268"/>
      <c r="AG295" s="268"/>
      <c r="AH295" s="268"/>
    </row>
    <row r="296" spans="2:34" s="101" customFormat="1" ht="15.75" customHeight="1">
      <c r="B296" s="319" t="e">
        <f>VLOOKUP(C296,[1]!Companies[#Data],3,FALSE)</f>
        <v>#REF!</v>
      </c>
      <c r="C296" s="228" t="s">
        <v>896</v>
      </c>
      <c r="D296" s="263" t="s">
        <v>630</v>
      </c>
      <c r="E296" s="263" t="s">
        <v>646</v>
      </c>
      <c r="F296" s="363" t="s">
        <v>486</v>
      </c>
      <c r="G296" s="363" t="s">
        <v>486</v>
      </c>
      <c r="H296" s="363">
        <v>212513</v>
      </c>
      <c r="I296" s="363" t="s">
        <v>616</v>
      </c>
      <c r="J296" s="494">
        <v>3306</v>
      </c>
      <c r="K296" s="363" t="s">
        <v>485</v>
      </c>
      <c r="L296" s="516"/>
      <c r="M296" s="263"/>
      <c r="N296" s="263"/>
      <c r="O296" s="320"/>
      <c r="P296" s="263"/>
      <c r="Q296" s="263"/>
      <c r="R296" s="268"/>
      <c r="S296" s="268"/>
      <c r="T296" s="268"/>
      <c r="U296" s="268"/>
      <c r="V296" s="268"/>
      <c r="W296" s="268"/>
      <c r="X296" s="268"/>
      <c r="Y296" s="268"/>
      <c r="Z296" s="268"/>
      <c r="AA296" s="268"/>
      <c r="AB296" s="268"/>
      <c r="AC296" s="268"/>
      <c r="AD296" s="268"/>
      <c r="AE296" s="268"/>
      <c r="AF296" s="268"/>
      <c r="AG296" s="268"/>
      <c r="AH296" s="268"/>
    </row>
    <row r="297" spans="2:34" s="101" customFormat="1" ht="15.75">
      <c r="B297" s="319" t="e">
        <f>VLOOKUP(C297,[1]!Companies[#Data],3,FALSE)</f>
        <v>#REF!</v>
      </c>
      <c r="C297" s="228" t="s">
        <v>896</v>
      </c>
      <c r="D297" s="263" t="s">
        <v>630</v>
      </c>
      <c r="E297" s="263" t="s">
        <v>646</v>
      </c>
      <c r="F297" s="363" t="s">
        <v>486</v>
      </c>
      <c r="G297" s="363" t="s">
        <v>486</v>
      </c>
      <c r="H297" s="363">
        <v>213052</v>
      </c>
      <c r="I297" s="363" t="s">
        <v>616</v>
      </c>
      <c r="J297" s="494">
        <v>4924</v>
      </c>
      <c r="K297" s="363" t="s">
        <v>485</v>
      </c>
      <c r="L297" s="516"/>
      <c r="M297" s="263"/>
      <c r="N297" s="263"/>
      <c r="O297" s="320"/>
      <c r="P297" s="263"/>
      <c r="Q297" s="263"/>
      <c r="R297" s="268"/>
      <c r="S297" s="268"/>
      <c r="T297" s="268"/>
      <c r="U297" s="268"/>
      <c r="V297" s="268"/>
      <c r="W297" s="268"/>
      <c r="X297" s="268"/>
      <c r="Y297" s="268"/>
      <c r="Z297" s="268"/>
      <c r="AA297" s="268"/>
      <c r="AB297" s="268"/>
      <c r="AC297" s="268"/>
      <c r="AD297" s="268"/>
      <c r="AE297" s="268"/>
      <c r="AF297" s="268"/>
      <c r="AG297" s="268"/>
      <c r="AH297" s="268"/>
    </row>
    <row r="298" spans="2:34" ht="15.75">
      <c r="B298" s="319" t="e">
        <f>VLOOKUP(C298,[1]!Companies[#Data],3,FALSE)</f>
        <v>#REF!</v>
      </c>
      <c r="C298" s="228" t="s">
        <v>896</v>
      </c>
      <c r="D298" s="263" t="s">
        <v>630</v>
      </c>
      <c r="E298" s="263" t="s">
        <v>646</v>
      </c>
      <c r="F298" s="363" t="s">
        <v>486</v>
      </c>
      <c r="G298" s="363" t="s">
        <v>486</v>
      </c>
      <c r="H298" s="363">
        <v>213411</v>
      </c>
      <c r="I298" s="363" t="s">
        <v>616</v>
      </c>
      <c r="J298" s="494">
        <v>18102</v>
      </c>
      <c r="K298" s="363" t="s">
        <v>485</v>
      </c>
      <c r="L298" s="516"/>
      <c r="M298" s="263"/>
      <c r="N298" s="263"/>
      <c r="O298" s="320"/>
    </row>
    <row r="299" spans="2:34" ht="15.75">
      <c r="B299" s="319" t="e">
        <f>VLOOKUP(C299,[1]!Companies[#Data],3,FALSE)</f>
        <v>#REF!</v>
      </c>
      <c r="C299" s="228" t="s">
        <v>896</v>
      </c>
      <c r="D299" s="263" t="s">
        <v>630</v>
      </c>
      <c r="E299" s="263" t="s">
        <v>646</v>
      </c>
      <c r="F299" s="363" t="s">
        <v>486</v>
      </c>
      <c r="G299" s="363" t="s">
        <v>486</v>
      </c>
      <c r="H299" s="363">
        <v>216433</v>
      </c>
      <c r="I299" s="363" t="s">
        <v>616</v>
      </c>
      <c r="J299" s="494">
        <v>39958</v>
      </c>
      <c r="K299" s="363" t="s">
        <v>485</v>
      </c>
      <c r="L299" s="516"/>
      <c r="M299" s="263"/>
      <c r="N299" s="263"/>
      <c r="O299" s="320"/>
    </row>
    <row r="300" spans="2:34" ht="15.75">
      <c r="B300" s="319" t="e">
        <f>VLOOKUP(C300,[1]!Companies[#Data],3,FALSE)</f>
        <v>#REF!</v>
      </c>
      <c r="C300" s="228" t="s">
        <v>896</v>
      </c>
      <c r="D300" s="263" t="s">
        <v>630</v>
      </c>
      <c r="E300" s="263" t="s">
        <v>646</v>
      </c>
      <c r="F300" s="363" t="s">
        <v>486</v>
      </c>
      <c r="G300" s="363" t="s">
        <v>486</v>
      </c>
      <c r="H300" s="363">
        <v>216442</v>
      </c>
      <c r="I300" s="363" t="s">
        <v>616</v>
      </c>
      <c r="J300" s="494">
        <v>5484</v>
      </c>
      <c r="K300" s="363" t="s">
        <v>485</v>
      </c>
      <c r="L300" s="516"/>
      <c r="M300" s="263"/>
      <c r="N300" s="263"/>
      <c r="O300" s="320"/>
      <c r="P300" s="206"/>
      <c r="Q300" s="206"/>
      <c r="R300" s="225"/>
      <c r="S300" s="225"/>
      <c r="T300" s="225"/>
      <c r="U300" s="225"/>
      <c r="V300" s="225"/>
      <c r="W300" s="225"/>
      <c r="X300" s="225"/>
      <c r="Y300" s="225"/>
      <c r="Z300" s="225"/>
      <c r="AA300" s="225"/>
      <c r="AB300" s="225"/>
      <c r="AC300" s="225"/>
      <c r="AD300" s="225"/>
      <c r="AE300" s="225"/>
      <c r="AF300" s="225"/>
      <c r="AG300" s="225"/>
      <c r="AH300" s="225"/>
    </row>
    <row r="301" spans="2:34" ht="15.75">
      <c r="B301" s="319" t="e">
        <f>VLOOKUP(C301,[1]!Companies[#Data],3,FALSE)</f>
        <v>#REF!</v>
      </c>
      <c r="C301" s="228" t="s">
        <v>896</v>
      </c>
      <c r="D301" s="263" t="s">
        <v>630</v>
      </c>
      <c r="E301" s="263" t="s">
        <v>646</v>
      </c>
      <c r="F301" s="363" t="s">
        <v>486</v>
      </c>
      <c r="G301" s="363" t="s">
        <v>486</v>
      </c>
      <c r="H301" s="363">
        <v>216443</v>
      </c>
      <c r="I301" s="363" t="s">
        <v>616</v>
      </c>
      <c r="J301" s="494">
        <v>59636</v>
      </c>
      <c r="K301" s="363" t="s">
        <v>485</v>
      </c>
      <c r="L301" s="516"/>
      <c r="M301" s="263"/>
      <c r="N301" s="263"/>
      <c r="O301" s="320"/>
      <c r="P301" s="206"/>
      <c r="Q301" s="206"/>
      <c r="R301" s="225"/>
      <c r="S301" s="225"/>
      <c r="T301" s="225"/>
      <c r="U301" s="225"/>
      <c r="V301" s="225"/>
      <c r="W301" s="225"/>
      <c r="X301" s="225"/>
      <c r="Y301" s="225"/>
      <c r="Z301" s="225"/>
      <c r="AA301" s="225"/>
      <c r="AB301" s="225"/>
      <c r="AC301" s="225"/>
      <c r="AD301" s="225"/>
      <c r="AE301" s="225"/>
      <c r="AF301" s="225"/>
      <c r="AG301" s="225"/>
      <c r="AH301" s="225"/>
    </row>
    <row r="302" spans="2:34" ht="15.75">
      <c r="B302" s="319" t="e">
        <f>VLOOKUP(C302,[1]!Companies[#Data],3,FALSE)</f>
        <v>#REF!</v>
      </c>
      <c r="C302" s="228" t="s">
        <v>896</v>
      </c>
      <c r="D302" s="263" t="s">
        <v>630</v>
      </c>
      <c r="E302" s="263" t="s">
        <v>646</v>
      </c>
      <c r="F302" s="363" t="s">
        <v>486</v>
      </c>
      <c r="G302" s="363" t="s">
        <v>486</v>
      </c>
      <c r="H302" s="363">
        <v>216713</v>
      </c>
      <c r="I302" s="363" t="s">
        <v>616</v>
      </c>
      <c r="J302" s="494">
        <v>56</v>
      </c>
      <c r="K302" s="363" t="s">
        <v>485</v>
      </c>
      <c r="L302" s="516"/>
      <c r="M302" s="263"/>
      <c r="N302" s="263"/>
      <c r="O302" s="320"/>
    </row>
    <row r="303" spans="2:34" ht="15.75">
      <c r="B303" s="319" t="e">
        <f>VLOOKUP(C303,[1]!Companies[#Data],3,FALSE)</f>
        <v>#REF!</v>
      </c>
      <c r="C303" s="228" t="s">
        <v>896</v>
      </c>
      <c r="D303" s="263" t="s">
        <v>630</v>
      </c>
      <c r="E303" s="263" t="s">
        <v>646</v>
      </c>
      <c r="F303" s="363" t="s">
        <v>486</v>
      </c>
      <c r="G303" s="363" t="s">
        <v>486</v>
      </c>
      <c r="H303" s="363">
        <v>218225</v>
      </c>
      <c r="I303" s="363" t="s">
        <v>616</v>
      </c>
      <c r="J303" s="494">
        <v>8</v>
      </c>
      <c r="K303" s="363" t="s">
        <v>485</v>
      </c>
      <c r="L303" s="516"/>
      <c r="M303" s="263"/>
      <c r="N303" s="263"/>
      <c r="O303" s="320"/>
      <c r="P303" s="206"/>
      <c r="Q303" s="206"/>
      <c r="R303" s="225"/>
      <c r="S303" s="225"/>
      <c r="T303" s="225"/>
      <c r="U303" s="225"/>
      <c r="V303" s="225"/>
      <c r="W303" s="225"/>
      <c r="X303" s="225"/>
      <c r="Y303" s="225"/>
      <c r="Z303" s="225"/>
      <c r="AA303" s="225"/>
      <c r="AB303" s="225"/>
      <c r="AC303" s="225"/>
      <c r="AD303" s="225"/>
      <c r="AE303" s="225"/>
      <c r="AF303" s="225"/>
      <c r="AG303" s="225"/>
      <c r="AH303" s="225"/>
    </row>
    <row r="304" spans="2:34" ht="15.75">
      <c r="B304" s="319" t="e">
        <f>VLOOKUP(C304,[1]!Companies[#Data],3,FALSE)</f>
        <v>#REF!</v>
      </c>
      <c r="C304" s="228" t="s">
        <v>896</v>
      </c>
      <c r="D304" s="263" t="s">
        <v>630</v>
      </c>
      <c r="E304" s="263" t="s">
        <v>646</v>
      </c>
      <c r="F304" s="363" t="s">
        <v>486</v>
      </c>
      <c r="G304" s="363" t="s">
        <v>486</v>
      </c>
      <c r="H304" s="363">
        <v>220451</v>
      </c>
      <c r="I304" s="363" t="s">
        <v>616</v>
      </c>
      <c r="J304" s="494">
        <v>9482</v>
      </c>
      <c r="K304" s="363" t="s">
        <v>485</v>
      </c>
      <c r="L304" s="516"/>
      <c r="M304" s="263"/>
      <c r="N304" s="263"/>
      <c r="O304" s="320"/>
    </row>
    <row r="305" spans="2:34" ht="15.75">
      <c r="B305" s="319" t="e">
        <f>VLOOKUP(C305,[1]!Companies[#Data],3,FALSE)</f>
        <v>#REF!</v>
      </c>
      <c r="C305" s="228" t="s">
        <v>896</v>
      </c>
      <c r="D305" s="263" t="s">
        <v>630</v>
      </c>
      <c r="E305" s="263" t="s">
        <v>646</v>
      </c>
      <c r="F305" s="363" t="s">
        <v>486</v>
      </c>
      <c r="G305" s="363" t="s">
        <v>486</v>
      </c>
      <c r="H305" s="363">
        <v>223131</v>
      </c>
      <c r="I305" s="363" t="s">
        <v>616</v>
      </c>
      <c r="J305" s="494">
        <v>13226</v>
      </c>
      <c r="K305" s="363" t="s">
        <v>485</v>
      </c>
      <c r="L305" s="516"/>
      <c r="M305" s="263"/>
      <c r="N305" s="263"/>
      <c r="O305" s="320"/>
    </row>
    <row r="306" spans="2:34" ht="15.75">
      <c r="B306" s="319" t="e">
        <f>VLOOKUP(C306,[1]!Companies[#Data],3,FALSE)</f>
        <v>#REF!</v>
      </c>
      <c r="C306" s="228" t="s">
        <v>896</v>
      </c>
      <c r="D306" s="263" t="s">
        <v>630</v>
      </c>
      <c r="E306" s="263" t="s">
        <v>646</v>
      </c>
      <c r="F306" s="363" t="s">
        <v>486</v>
      </c>
      <c r="G306" s="363" t="s">
        <v>486</v>
      </c>
      <c r="H306" s="363">
        <v>224970</v>
      </c>
      <c r="I306" s="363" t="s">
        <v>616</v>
      </c>
      <c r="J306" s="494">
        <v>9620</v>
      </c>
      <c r="K306" s="363" t="s">
        <v>485</v>
      </c>
      <c r="L306" s="516"/>
      <c r="M306" s="263"/>
      <c r="N306" s="263"/>
      <c r="O306" s="320"/>
    </row>
    <row r="307" spans="2:34" ht="15.75">
      <c r="B307" s="319" t="e">
        <f>VLOOKUP(C307,[1]!Companies[#Data],3,FALSE)</f>
        <v>#REF!</v>
      </c>
      <c r="C307" s="228" t="s">
        <v>896</v>
      </c>
      <c r="D307" s="263" t="s">
        <v>630</v>
      </c>
      <c r="E307" s="263" t="s">
        <v>646</v>
      </c>
      <c r="F307" s="363" t="s">
        <v>486</v>
      </c>
      <c r="G307" s="363" t="s">
        <v>486</v>
      </c>
      <c r="H307" s="363">
        <v>225571</v>
      </c>
      <c r="I307" s="363" t="s">
        <v>616</v>
      </c>
      <c r="J307" s="494">
        <v>11904</v>
      </c>
      <c r="K307" s="363" t="s">
        <v>485</v>
      </c>
      <c r="L307" s="516"/>
      <c r="M307" s="263"/>
      <c r="N307" s="263"/>
      <c r="O307" s="320"/>
    </row>
    <row r="308" spans="2:34" ht="15.75">
      <c r="C308" s="206" t="s">
        <v>1011</v>
      </c>
      <c r="D308" s="263" t="s">
        <v>630</v>
      </c>
      <c r="E308" s="206" t="s">
        <v>898</v>
      </c>
      <c r="F308" s="477" t="s">
        <v>486</v>
      </c>
      <c r="G308" s="477" t="s">
        <v>485</v>
      </c>
      <c r="H308" s="477" t="s">
        <v>888</v>
      </c>
      <c r="I308" s="477" t="s">
        <v>616</v>
      </c>
      <c r="J308" s="494">
        <v>2642137</v>
      </c>
      <c r="K308" s="477" t="s">
        <v>485</v>
      </c>
    </row>
    <row r="309" spans="2:34" s="206" customFormat="1" ht="15.75">
      <c r="B309" s="319" t="e">
        <f>VLOOKUP(C309,[1]!Companies[#Data],3,FALSE)</f>
        <v>#REF!</v>
      </c>
      <c r="C309" s="206" t="s">
        <v>1011</v>
      </c>
      <c r="D309" s="263" t="s">
        <v>630</v>
      </c>
      <c r="E309" s="263" t="s">
        <v>899</v>
      </c>
      <c r="F309" s="363" t="s">
        <v>485</v>
      </c>
      <c r="G309" s="478" t="s">
        <v>485</v>
      </c>
      <c r="H309" s="363" t="s">
        <v>888</v>
      </c>
      <c r="I309" s="363" t="s">
        <v>616</v>
      </c>
      <c r="J309" s="480">
        <v>19207434</v>
      </c>
      <c r="K309" s="363" t="s">
        <v>485</v>
      </c>
      <c r="L309" s="516"/>
      <c r="M309" s="263"/>
      <c r="N309" s="263"/>
      <c r="O309" s="320"/>
      <c r="R309" s="505"/>
      <c r="S309" s="505"/>
      <c r="T309" s="505"/>
      <c r="U309" s="505"/>
      <c r="V309" s="505"/>
      <c r="W309" s="505"/>
      <c r="X309" s="505"/>
      <c r="Y309" s="505"/>
      <c r="Z309" s="505"/>
      <c r="AA309" s="505"/>
      <c r="AB309" s="505"/>
      <c r="AC309" s="505"/>
      <c r="AD309" s="505"/>
      <c r="AE309" s="505"/>
      <c r="AF309" s="505"/>
      <c r="AG309" s="505"/>
      <c r="AH309" s="505"/>
    </row>
    <row r="310" spans="2:34" s="206" customFormat="1" ht="15.75">
      <c r="B310" s="319" t="e">
        <f>VLOOKUP(C310,[1]!Companies[#Data],3,FALSE)</f>
        <v>#REF!</v>
      </c>
      <c r="C310" s="206" t="s">
        <v>1011</v>
      </c>
      <c r="D310" s="263" t="s">
        <v>630</v>
      </c>
      <c r="E310" s="263" t="s">
        <v>646</v>
      </c>
      <c r="F310" s="363" t="s">
        <v>486</v>
      </c>
      <c r="G310" s="478" t="s">
        <v>485</v>
      </c>
      <c r="H310" s="363" t="s">
        <v>1013</v>
      </c>
      <c r="I310" s="363" t="s">
        <v>616</v>
      </c>
      <c r="J310" s="480">
        <v>544234</v>
      </c>
      <c r="K310" s="363" t="s">
        <v>485</v>
      </c>
      <c r="L310" s="516"/>
      <c r="M310" s="263"/>
      <c r="N310" s="263"/>
      <c r="O310" s="320"/>
      <c r="R310" s="505"/>
      <c r="S310" s="505"/>
      <c r="T310" s="505"/>
      <c r="U310" s="505"/>
      <c r="V310" s="505"/>
      <c r="W310" s="505"/>
      <c r="X310" s="505"/>
      <c r="Y310" s="505"/>
      <c r="Z310" s="505"/>
      <c r="AA310" s="505"/>
      <c r="AB310" s="505"/>
      <c r="AC310" s="505"/>
      <c r="AD310" s="505"/>
      <c r="AE310" s="505"/>
      <c r="AF310" s="505"/>
      <c r="AG310" s="505"/>
      <c r="AH310" s="505"/>
    </row>
    <row r="311" spans="2:34" s="206" customFormat="1" ht="15.75">
      <c r="B311" s="319" t="e">
        <f>VLOOKUP(C311,[1]!Companies[#Data],3,FALSE)</f>
        <v>#REF!</v>
      </c>
      <c r="C311" s="206" t="s">
        <v>1011</v>
      </c>
      <c r="D311" s="263" t="s">
        <v>630</v>
      </c>
      <c r="E311" s="263" t="s">
        <v>646</v>
      </c>
      <c r="F311" s="363" t="s">
        <v>486</v>
      </c>
      <c r="G311" s="478" t="s">
        <v>486</v>
      </c>
      <c r="H311" s="363">
        <v>207927</v>
      </c>
      <c r="I311" s="363" t="s">
        <v>616</v>
      </c>
      <c r="J311" s="480">
        <v>13226</v>
      </c>
      <c r="K311" s="363" t="s">
        <v>485</v>
      </c>
      <c r="L311" s="516"/>
      <c r="M311" s="263"/>
      <c r="N311" s="263"/>
      <c r="O311" s="320"/>
      <c r="R311" s="505"/>
      <c r="S311" s="505"/>
      <c r="T311" s="505"/>
      <c r="U311" s="505"/>
      <c r="V311" s="505"/>
      <c r="W311" s="505"/>
      <c r="X311" s="505"/>
      <c r="Y311" s="505"/>
      <c r="Z311" s="505"/>
      <c r="AA311" s="505"/>
      <c r="AB311" s="505"/>
      <c r="AC311" s="505"/>
      <c r="AD311" s="505"/>
      <c r="AE311" s="505"/>
      <c r="AF311" s="505"/>
      <c r="AG311" s="505"/>
      <c r="AH311" s="505"/>
    </row>
    <row r="312" spans="2:34" s="206" customFormat="1" ht="15.75">
      <c r="B312" s="319" t="e">
        <f>VLOOKUP(C312,[1]!Companies[#Data],3,FALSE)</f>
        <v>#REF!</v>
      </c>
      <c r="C312" s="206" t="s">
        <v>1011</v>
      </c>
      <c r="D312" s="263" t="s">
        <v>630</v>
      </c>
      <c r="E312" s="263" t="s">
        <v>646</v>
      </c>
      <c r="F312" s="363" t="s">
        <v>486</v>
      </c>
      <c r="G312" s="478" t="s">
        <v>486</v>
      </c>
      <c r="H312" s="363">
        <v>220370</v>
      </c>
      <c r="I312" s="363" t="s">
        <v>616</v>
      </c>
      <c r="J312" s="480">
        <v>18526</v>
      </c>
      <c r="K312" s="363" t="s">
        <v>485</v>
      </c>
      <c r="L312" s="516"/>
      <c r="M312" s="263"/>
      <c r="N312" s="263"/>
      <c r="O312" s="320"/>
      <c r="R312" s="505"/>
      <c r="S312" s="505"/>
      <c r="T312" s="505"/>
      <c r="U312" s="505"/>
      <c r="V312" s="505"/>
      <c r="W312" s="505"/>
      <c r="X312" s="505"/>
      <c r="Y312" s="505"/>
      <c r="Z312" s="505"/>
      <c r="AA312" s="505"/>
      <c r="AB312" s="505"/>
      <c r="AC312" s="505"/>
      <c r="AD312" s="505"/>
      <c r="AE312" s="505"/>
      <c r="AF312" s="505"/>
      <c r="AG312" s="505"/>
      <c r="AH312" s="505"/>
    </row>
    <row r="313" spans="2:34" s="206" customFormat="1" ht="15.75">
      <c r="B313" s="319" t="e">
        <f>VLOOKUP(C313,[1]!Companies[#Data],3,FALSE)</f>
        <v>#REF!</v>
      </c>
      <c r="C313" s="206" t="s">
        <v>1011</v>
      </c>
      <c r="D313" s="263" t="s">
        <v>630</v>
      </c>
      <c r="E313" s="263" t="s">
        <v>646</v>
      </c>
      <c r="F313" s="363" t="s">
        <v>486</v>
      </c>
      <c r="G313" s="478" t="s">
        <v>486</v>
      </c>
      <c r="H313" s="363">
        <v>223591</v>
      </c>
      <c r="I313" s="363" t="s">
        <v>616</v>
      </c>
      <c r="J313" s="480">
        <v>479428</v>
      </c>
      <c r="K313" s="363" t="s">
        <v>485</v>
      </c>
      <c r="L313" s="516"/>
      <c r="M313" s="263"/>
      <c r="N313" s="263"/>
      <c r="O313" s="320"/>
      <c r="R313" s="505"/>
      <c r="S313" s="505"/>
      <c r="T313" s="505"/>
      <c r="U313" s="505"/>
      <c r="V313" s="505"/>
      <c r="W313" s="505"/>
      <c r="X313" s="505"/>
      <c r="Y313" s="505"/>
      <c r="Z313" s="505"/>
      <c r="AA313" s="505"/>
      <c r="AB313" s="505"/>
      <c r="AC313" s="505"/>
      <c r="AD313" s="505"/>
      <c r="AE313" s="505"/>
      <c r="AF313" s="505"/>
      <c r="AG313" s="505"/>
      <c r="AH313" s="505"/>
    </row>
    <row r="314" spans="2:34" s="206" customFormat="1" ht="15.75">
      <c r="B314" s="319" t="e">
        <f>VLOOKUP(C314,[1]!Companies[#Data],3,FALSE)</f>
        <v>#REF!</v>
      </c>
      <c r="C314" s="206" t="s">
        <v>1011</v>
      </c>
      <c r="D314" s="263" t="s">
        <v>630</v>
      </c>
      <c r="E314" s="263" t="s">
        <v>646</v>
      </c>
      <c r="F314" s="363" t="s">
        <v>486</v>
      </c>
      <c r="G314" s="478" t="s">
        <v>486</v>
      </c>
      <c r="H314" s="363">
        <v>222897</v>
      </c>
      <c r="I314" s="363" t="s">
        <v>616</v>
      </c>
      <c r="J314" s="480">
        <v>33064</v>
      </c>
      <c r="K314" s="363" t="s">
        <v>485</v>
      </c>
      <c r="L314" s="516"/>
      <c r="M314" s="263"/>
      <c r="N314" s="263"/>
      <c r="O314" s="320"/>
      <c r="R314" s="505"/>
      <c r="S314" s="505"/>
      <c r="T314" s="505"/>
      <c r="U314" s="505"/>
      <c r="V314" s="505"/>
      <c r="W314" s="505"/>
      <c r="X314" s="505"/>
      <c r="Y314" s="505"/>
      <c r="Z314" s="505"/>
      <c r="AA314" s="505"/>
      <c r="AB314" s="505"/>
      <c r="AC314" s="505"/>
      <c r="AD314" s="505"/>
      <c r="AE314" s="505"/>
      <c r="AF314" s="505"/>
      <c r="AG314" s="505"/>
      <c r="AH314" s="505"/>
    </row>
    <row r="315" spans="2:34" s="206" customFormat="1" ht="15.75">
      <c r="B315" s="319" t="e">
        <f>VLOOKUP(C315,[1]!Companies[#Data],3,FALSE)</f>
        <v>#REF!</v>
      </c>
      <c r="C315" s="206" t="s">
        <v>1014</v>
      </c>
      <c r="D315" s="263" t="s">
        <v>630</v>
      </c>
      <c r="E315" s="263" t="s">
        <v>646</v>
      </c>
      <c r="F315" s="363" t="s">
        <v>486</v>
      </c>
      <c r="G315" s="478" t="s">
        <v>485</v>
      </c>
      <c r="H315" s="363" t="s">
        <v>888</v>
      </c>
      <c r="I315" s="363" t="s">
        <v>616</v>
      </c>
      <c r="J315" s="480">
        <v>60700337</v>
      </c>
      <c r="K315" s="363" t="s">
        <v>485</v>
      </c>
      <c r="L315" s="516"/>
      <c r="M315" s="263"/>
      <c r="N315" s="263"/>
      <c r="O315" s="320"/>
      <c r="R315" s="505"/>
      <c r="S315" s="505"/>
      <c r="T315" s="505"/>
      <c r="U315" s="505"/>
      <c r="V315" s="505"/>
      <c r="W315" s="505"/>
      <c r="X315" s="505"/>
      <c r="Y315" s="505"/>
      <c r="Z315" s="505"/>
      <c r="AA315" s="505"/>
      <c r="AB315" s="505"/>
      <c r="AC315" s="505"/>
      <c r="AD315" s="505"/>
      <c r="AE315" s="505"/>
      <c r="AF315" s="505"/>
      <c r="AG315" s="505"/>
      <c r="AH315" s="505"/>
    </row>
    <row r="316" spans="2:34" s="206" customFormat="1" ht="15.75">
      <c r="B316" s="319" t="e">
        <f>VLOOKUP(C316,[1]!Companies[#Data],3,FALSE)</f>
        <v>#REF!</v>
      </c>
      <c r="C316" s="206" t="s">
        <v>1014</v>
      </c>
      <c r="D316" s="263" t="s">
        <v>630</v>
      </c>
      <c r="E316" s="263" t="s">
        <v>898</v>
      </c>
      <c r="F316" s="363" t="s">
        <v>486</v>
      </c>
      <c r="G316" s="478" t="s">
        <v>485</v>
      </c>
      <c r="H316" s="363" t="s">
        <v>888</v>
      </c>
      <c r="I316" s="363" t="s">
        <v>616</v>
      </c>
      <c r="J316" s="480">
        <v>18158144</v>
      </c>
      <c r="K316" s="363" t="s">
        <v>485</v>
      </c>
      <c r="L316" s="516"/>
      <c r="M316" s="263"/>
      <c r="N316" s="263"/>
      <c r="O316" s="320"/>
      <c r="R316" s="505"/>
      <c r="S316" s="505"/>
      <c r="T316" s="505"/>
      <c r="U316" s="505"/>
      <c r="V316" s="505"/>
      <c r="W316" s="505"/>
      <c r="X316" s="505"/>
      <c r="Y316" s="505"/>
      <c r="Z316" s="505"/>
      <c r="AA316" s="505"/>
      <c r="AB316" s="505"/>
      <c r="AC316" s="505"/>
      <c r="AD316" s="505"/>
      <c r="AE316" s="505"/>
      <c r="AF316" s="505"/>
      <c r="AG316" s="505"/>
      <c r="AH316" s="505"/>
    </row>
    <row r="317" spans="2:34" s="206" customFormat="1" ht="15.75">
      <c r="B317" s="319" t="e">
        <f>VLOOKUP(C317,[1]!Companies[#Data],3,FALSE)</f>
        <v>#REF!</v>
      </c>
      <c r="C317" s="206" t="s">
        <v>1014</v>
      </c>
      <c r="D317" s="263" t="s">
        <v>630</v>
      </c>
      <c r="E317" s="263" t="s">
        <v>648</v>
      </c>
      <c r="F317" s="363" t="s">
        <v>486</v>
      </c>
      <c r="G317" s="478" t="s">
        <v>485</v>
      </c>
      <c r="H317" s="363" t="s">
        <v>888</v>
      </c>
      <c r="I317" s="363" t="s">
        <v>616</v>
      </c>
      <c r="J317" s="480">
        <v>21576181</v>
      </c>
      <c r="K317" s="363" t="s">
        <v>485</v>
      </c>
      <c r="L317" s="516"/>
      <c r="M317" s="263"/>
      <c r="N317" s="263"/>
      <c r="O317" s="320"/>
      <c r="R317" s="505"/>
      <c r="S317" s="505"/>
      <c r="T317" s="505"/>
      <c r="U317" s="505"/>
      <c r="V317" s="505"/>
      <c r="W317" s="505"/>
      <c r="X317" s="505"/>
      <c r="Y317" s="505"/>
      <c r="Z317" s="505"/>
      <c r="AA317" s="505"/>
      <c r="AB317" s="505"/>
      <c r="AC317" s="505"/>
      <c r="AD317" s="505"/>
      <c r="AE317" s="505"/>
      <c r="AF317" s="505"/>
      <c r="AG317" s="505"/>
      <c r="AH317" s="505"/>
    </row>
    <row r="318" spans="2:34" s="206" customFormat="1" ht="15.75">
      <c r="B318" s="319" t="e">
        <f>VLOOKUP(C318,[1]!Companies[#Data],3,FALSE)</f>
        <v>#REF!</v>
      </c>
      <c r="C318" s="206" t="s">
        <v>1014</v>
      </c>
      <c r="D318" s="263" t="s">
        <v>630</v>
      </c>
      <c r="E318" s="263" t="s">
        <v>899</v>
      </c>
      <c r="F318" s="363" t="s">
        <v>485</v>
      </c>
      <c r="G318" s="478" t="s">
        <v>485</v>
      </c>
      <c r="H318" s="363" t="s">
        <v>888</v>
      </c>
      <c r="I318" s="363" t="s">
        <v>616</v>
      </c>
      <c r="J318" s="480">
        <v>204148705</v>
      </c>
      <c r="K318" s="363" t="s">
        <v>485</v>
      </c>
      <c r="L318" s="516"/>
      <c r="M318" s="263"/>
      <c r="N318" s="263"/>
      <c r="O318" s="320"/>
      <c r="R318" s="505"/>
      <c r="S318" s="505"/>
      <c r="T318" s="505"/>
      <c r="U318" s="505"/>
      <c r="V318" s="505"/>
      <c r="W318" s="505"/>
      <c r="X318" s="505"/>
      <c r="Y318" s="505"/>
      <c r="Z318" s="505"/>
      <c r="AA318" s="505"/>
      <c r="AB318" s="505"/>
      <c r="AC318" s="505"/>
      <c r="AD318" s="505"/>
      <c r="AE318" s="505"/>
      <c r="AF318" s="505"/>
      <c r="AG318" s="505"/>
      <c r="AH318" s="505"/>
    </row>
    <row r="319" spans="2:34" s="206" customFormat="1" ht="15.75">
      <c r="B319" s="319" t="e">
        <f>VLOOKUP(C319,[1]!Companies[#Data],3,FALSE)</f>
        <v>#REF!</v>
      </c>
      <c r="C319" s="206" t="s">
        <v>1015</v>
      </c>
      <c r="D319" s="263" t="s">
        <v>630</v>
      </c>
      <c r="E319" s="263" t="s">
        <v>648</v>
      </c>
      <c r="F319" s="363" t="s">
        <v>486</v>
      </c>
      <c r="G319" s="478" t="s">
        <v>485</v>
      </c>
      <c r="H319" s="363" t="s">
        <v>888</v>
      </c>
      <c r="I319" s="363" t="s">
        <v>616</v>
      </c>
      <c r="J319" s="480">
        <v>717629</v>
      </c>
      <c r="K319" s="363" t="s">
        <v>485</v>
      </c>
      <c r="L319" s="516"/>
      <c r="M319" s="263"/>
      <c r="N319" s="263"/>
      <c r="O319" s="320"/>
      <c r="R319" s="505"/>
      <c r="S319" s="505"/>
      <c r="T319" s="505"/>
      <c r="U319" s="505"/>
      <c r="V319" s="505"/>
      <c r="W319" s="505"/>
      <c r="X319" s="505"/>
      <c r="Y319" s="505"/>
      <c r="Z319" s="505"/>
      <c r="AA319" s="505"/>
      <c r="AB319" s="505"/>
      <c r="AC319" s="505"/>
      <c r="AD319" s="505"/>
      <c r="AE319" s="505"/>
      <c r="AF319" s="505"/>
      <c r="AG319" s="505"/>
      <c r="AH319" s="505"/>
    </row>
    <row r="320" spans="2:34" s="206" customFormat="1" ht="15.75">
      <c r="B320" s="319" t="e">
        <f>VLOOKUP(C320,[1]!Companies[#Data],3,FALSE)</f>
        <v>#REF!</v>
      </c>
      <c r="C320" s="206" t="s">
        <v>1015</v>
      </c>
      <c r="D320" s="263" t="s">
        <v>630</v>
      </c>
      <c r="E320" s="263" t="s">
        <v>899</v>
      </c>
      <c r="F320" s="363" t="s">
        <v>485</v>
      </c>
      <c r="G320" s="478" t="s">
        <v>485</v>
      </c>
      <c r="H320" s="363" t="s">
        <v>888</v>
      </c>
      <c r="I320" s="363" t="s">
        <v>616</v>
      </c>
      <c r="J320" s="480">
        <v>72090795</v>
      </c>
      <c r="K320" s="363" t="s">
        <v>485</v>
      </c>
      <c r="L320" s="516"/>
      <c r="M320" s="263"/>
      <c r="N320" s="263"/>
      <c r="O320" s="320"/>
      <c r="R320" s="505"/>
      <c r="S320" s="505"/>
      <c r="T320" s="505"/>
      <c r="U320" s="505"/>
      <c r="V320" s="505"/>
      <c r="W320" s="505"/>
      <c r="X320" s="505"/>
      <c r="Y320" s="505"/>
      <c r="Z320" s="505"/>
      <c r="AA320" s="505"/>
      <c r="AB320" s="505"/>
      <c r="AC320" s="505"/>
      <c r="AD320" s="505"/>
      <c r="AE320" s="505"/>
      <c r="AF320" s="505"/>
      <c r="AG320" s="505"/>
      <c r="AH320" s="505"/>
    </row>
    <row r="321" spans="2:34" s="206" customFormat="1" ht="15.75">
      <c r="B321" s="319" t="e">
        <f>VLOOKUP(C321,[1]!Companies[#Data],3,FALSE)</f>
        <v>#REF!</v>
      </c>
      <c r="C321" s="206" t="s">
        <v>1016</v>
      </c>
      <c r="D321" s="263" t="s">
        <v>630</v>
      </c>
      <c r="E321" s="263" t="s">
        <v>646</v>
      </c>
      <c r="F321" s="363" t="s">
        <v>486</v>
      </c>
      <c r="G321" s="478" t="s">
        <v>485</v>
      </c>
      <c r="H321" s="363" t="s">
        <v>888</v>
      </c>
      <c r="I321" s="363" t="s">
        <v>616</v>
      </c>
      <c r="J321" s="494">
        <v>1078653</v>
      </c>
      <c r="K321" s="363" t="s">
        <v>485</v>
      </c>
      <c r="L321" s="516"/>
      <c r="M321" s="263"/>
      <c r="N321" s="263"/>
      <c r="O321" s="320"/>
      <c r="R321" s="505"/>
      <c r="S321" s="505"/>
      <c r="T321" s="505"/>
      <c r="U321" s="505"/>
      <c r="V321" s="505"/>
      <c r="W321" s="505"/>
      <c r="X321" s="505"/>
      <c r="Y321" s="505"/>
      <c r="Z321" s="505"/>
      <c r="AA321" s="505"/>
      <c r="AB321" s="505"/>
      <c r="AC321" s="505"/>
      <c r="AD321" s="505"/>
      <c r="AE321" s="505"/>
      <c r="AF321" s="505"/>
      <c r="AG321" s="505"/>
      <c r="AH321" s="505"/>
    </row>
    <row r="322" spans="2:34" s="206" customFormat="1" ht="15.75">
      <c r="B322" s="319" t="e">
        <f>VLOOKUP(C322,[1]!Companies[#Data],3,FALSE)</f>
        <v>#REF!</v>
      </c>
      <c r="C322" s="206" t="s">
        <v>1016</v>
      </c>
      <c r="D322" s="263" t="s">
        <v>630</v>
      </c>
      <c r="E322" s="263" t="s">
        <v>898</v>
      </c>
      <c r="F322" s="363" t="s">
        <v>486</v>
      </c>
      <c r="G322" s="478" t="s">
        <v>485</v>
      </c>
      <c r="H322" s="363" t="s">
        <v>888</v>
      </c>
      <c r="I322" s="363" t="s">
        <v>616</v>
      </c>
      <c r="J322" s="480">
        <v>9273612</v>
      </c>
      <c r="K322" s="363" t="s">
        <v>485</v>
      </c>
      <c r="L322" s="516"/>
      <c r="M322" s="263"/>
      <c r="N322" s="263"/>
      <c r="O322" s="320"/>
      <c r="R322" s="505"/>
      <c r="S322" s="505"/>
      <c r="T322" s="505"/>
      <c r="U322" s="505"/>
      <c r="V322" s="505"/>
      <c r="W322" s="505"/>
      <c r="X322" s="505"/>
      <c r="Y322" s="505"/>
      <c r="Z322" s="505"/>
      <c r="AA322" s="505"/>
      <c r="AB322" s="505"/>
      <c r="AC322" s="505"/>
      <c r="AD322" s="505"/>
      <c r="AE322" s="505"/>
      <c r="AF322" s="505"/>
      <c r="AG322" s="505"/>
      <c r="AH322" s="505"/>
    </row>
    <row r="323" spans="2:34" s="206" customFormat="1" ht="15.75">
      <c r="B323" s="319" t="e">
        <f>VLOOKUP(C323,[1]!Companies[#Data],3,FALSE)</f>
        <v>#REF!</v>
      </c>
      <c r="C323" s="206" t="s">
        <v>1017</v>
      </c>
      <c r="D323" s="263" t="s">
        <v>630</v>
      </c>
      <c r="E323" s="263" t="s">
        <v>646</v>
      </c>
      <c r="F323" s="363" t="s">
        <v>486</v>
      </c>
      <c r="G323" s="478" t="s">
        <v>485</v>
      </c>
      <c r="H323" s="363" t="s">
        <v>888</v>
      </c>
      <c r="I323" s="363" t="s">
        <v>616</v>
      </c>
      <c r="J323" s="480">
        <v>87164838</v>
      </c>
      <c r="K323" s="363" t="s">
        <v>485</v>
      </c>
      <c r="L323" s="516"/>
      <c r="M323" s="263"/>
      <c r="N323" s="263"/>
      <c r="O323" s="320"/>
      <c r="R323" s="505"/>
      <c r="S323" s="505"/>
      <c r="T323" s="505"/>
      <c r="U323" s="505"/>
      <c r="V323" s="505"/>
      <c r="W323" s="505"/>
      <c r="X323" s="505"/>
      <c r="Y323" s="505"/>
      <c r="Z323" s="505"/>
      <c r="AA323" s="505"/>
      <c r="AB323" s="505"/>
      <c r="AC323" s="505"/>
      <c r="AD323" s="505"/>
      <c r="AE323" s="505"/>
      <c r="AF323" s="505"/>
      <c r="AG323" s="505"/>
      <c r="AH323" s="505"/>
    </row>
    <row r="324" spans="2:34" s="206" customFormat="1" ht="15.75">
      <c r="B324" s="319" t="e">
        <f>VLOOKUP(C324,[1]!Companies[#Data],3,FALSE)</f>
        <v>#REF!</v>
      </c>
      <c r="C324" s="206" t="s">
        <v>1017</v>
      </c>
      <c r="D324" s="263" t="s">
        <v>630</v>
      </c>
      <c r="E324" s="263" t="s">
        <v>898</v>
      </c>
      <c r="F324" s="363" t="s">
        <v>486</v>
      </c>
      <c r="G324" s="478" t="s">
        <v>485</v>
      </c>
      <c r="H324" s="363" t="s">
        <v>888</v>
      </c>
      <c r="I324" s="363" t="s">
        <v>616</v>
      </c>
      <c r="J324" s="480">
        <v>34135570</v>
      </c>
      <c r="K324" s="363" t="s">
        <v>485</v>
      </c>
      <c r="L324" s="516"/>
      <c r="M324" s="263"/>
      <c r="N324" s="263"/>
      <c r="O324" s="320"/>
      <c r="R324" s="505"/>
      <c r="S324" s="505"/>
      <c r="T324" s="505"/>
      <c r="U324" s="505"/>
      <c r="V324" s="505"/>
      <c r="W324" s="505"/>
      <c r="X324" s="505"/>
      <c r="Y324" s="505"/>
      <c r="Z324" s="505"/>
      <c r="AA324" s="505"/>
      <c r="AB324" s="505"/>
      <c r="AC324" s="505"/>
      <c r="AD324" s="505"/>
      <c r="AE324" s="505"/>
      <c r="AF324" s="505"/>
      <c r="AG324" s="505"/>
      <c r="AH324" s="505"/>
    </row>
    <row r="325" spans="2:34" s="206" customFormat="1" ht="15.75">
      <c r="B325" s="319" t="e">
        <f>VLOOKUP(C325,[1]!Companies[#Data],3,FALSE)</f>
        <v>#REF!</v>
      </c>
      <c r="C325" s="206" t="s">
        <v>1017</v>
      </c>
      <c r="D325" s="263" t="s">
        <v>630</v>
      </c>
      <c r="E325" s="263" t="s">
        <v>648</v>
      </c>
      <c r="F325" s="363" t="s">
        <v>486</v>
      </c>
      <c r="G325" s="478" t="s">
        <v>485</v>
      </c>
      <c r="H325" s="363" t="s">
        <v>888</v>
      </c>
      <c r="I325" s="363" t="s">
        <v>616</v>
      </c>
      <c r="J325" s="480">
        <v>65413401</v>
      </c>
      <c r="K325" s="363" t="s">
        <v>485</v>
      </c>
      <c r="L325" s="516"/>
      <c r="M325" s="263"/>
      <c r="N325" s="263"/>
      <c r="O325" s="320"/>
      <c r="R325" s="505"/>
      <c r="S325" s="505"/>
      <c r="T325" s="505"/>
      <c r="U325" s="505"/>
      <c r="V325" s="505"/>
      <c r="W325" s="505"/>
      <c r="X325" s="505"/>
      <c r="Y325" s="505"/>
      <c r="Z325" s="505"/>
      <c r="AA325" s="505"/>
      <c r="AB325" s="505"/>
      <c r="AC325" s="505"/>
      <c r="AD325" s="505"/>
      <c r="AE325" s="505"/>
      <c r="AF325" s="505"/>
      <c r="AG325" s="505"/>
      <c r="AH325" s="505"/>
    </row>
    <row r="326" spans="2:34" s="206" customFormat="1" ht="15.75">
      <c r="B326" s="319" t="e">
        <f>VLOOKUP(C326,[1]!Companies[#Data],3,FALSE)</f>
        <v>#REF!</v>
      </c>
      <c r="C326" s="206" t="s">
        <v>1017</v>
      </c>
      <c r="D326" s="263" t="s">
        <v>630</v>
      </c>
      <c r="E326" s="263" t="s">
        <v>899</v>
      </c>
      <c r="F326" s="363" t="s">
        <v>485</v>
      </c>
      <c r="G326" s="478" t="s">
        <v>485</v>
      </c>
      <c r="H326" s="363" t="s">
        <v>888</v>
      </c>
      <c r="I326" s="363" t="s">
        <v>616</v>
      </c>
      <c r="J326" s="480">
        <v>596289058</v>
      </c>
      <c r="K326" s="363" t="s">
        <v>485</v>
      </c>
      <c r="L326" s="516"/>
      <c r="M326" s="263"/>
      <c r="N326" s="263"/>
      <c r="O326" s="320"/>
      <c r="R326" s="505"/>
      <c r="S326" s="505"/>
      <c r="T326" s="505"/>
      <c r="U326" s="505"/>
      <c r="V326" s="505"/>
      <c r="W326" s="505"/>
      <c r="X326" s="505"/>
      <c r="Y326" s="505"/>
      <c r="Z326" s="505"/>
      <c r="AA326" s="505"/>
      <c r="AB326" s="505"/>
      <c r="AC326" s="505"/>
      <c r="AD326" s="505"/>
      <c r="AE326" s="505"/>
      <c r="AF326" s="505"/>
      <c r="AG326" s="505"/>
      <c r="AH326" s="505"/>
    </row>
    <row r="327" spans="2:34" s="206" customFormat="1" ht="15.75">
      <c r="B327" s="319" t="e">
        <f>VLOOKUP(C327,[1]!Companies[#Data],3,FALSE)</f>
        <v>#REF!</v>
      </c>
      <c r="C327" s="206" t="s">
        <v>1018</v>
      </c>
      <c r="D327" s="263" t="s">
        <v>630</v>
      </c>
      <c r="E327" s="263" t="s">
        <v>648</v>
      </c>
      <c r="F327" s="363" t="s">
        <v>486</v>
      </c>
      <c r="G327" s="478" t="s">
        <v>485</v>
      </c>
      <c r="H327" s="363" t="s">
        <v>888</v>
      </c>
      <c r="I327" s="363" t="s">
        <v>616</v>
      </c>
      <c r="J327" s="480">
        <v>13003546</v>
      </c>
      <c r="K327" s="363" t="s">
        <v>485</v>
      </c>
      <c r="L327" s="516"/>
      <c r="M327" s="263"/>
      <c r="N327" s="263"/>
      <c r="O327" s="320"/>
      <c r="R327" s="505"/>
      <c r="S327" s="505"/>
      <c r="T327" s="505"/>
      <c r="U327" s="505"/>
      <c r="V327" s="505"/>
      <c r="W327" s="505"/>
      <c r="X327" s="505"/>
      <c r="Y327" s="505"/>
      <c r="Z327" s="505"/>
      <c r="AA327" s="505"/>
      <c r="AB327" s="505"/>
      <c r="AC327" s="505"/>
      <c r="AD327" s="505"/>
      <c r="AE327" s="505"/>
      <c r="AF327" s="505"/>
      <c r="AG327" s="505"/>
      <c r="AH327" s="505"/>
    </row>
    <row r="328" spans="2:34" s="206" customFormat="1" ht="15.75">
      <c r="B328" s="319" t="e">
        <f>VLOOKUP(C328,[1]!Companies[#Data],3,FALSE)</f>
        <v>#REF!</v>
      </c>
      <c r="C328" s="206" t="s">
        <v>1019</v>
      </c>
      <c r="D328" s="263" t="s">
        <v>630</v>
      </c>
      <c r="E328" s="263" t="s">
        <v>646</v>
      </c>
      <c r="F328" s="363" t="s">
        <v>486</v>
      </c>
      <c r="G328" s="478" t="s">
        <v>485</v>
      </c>
      <c r="H328" s="363" t="s">
        <v>888</v>
      </c>
      <c r="I328" s="363" t="s">
        <v>616</v>
      </c>
      <c r="J328" s="480">
        <v>5923746</v>
      </c>
      <c r="K328" s="363" t="s">
        <v>485</v>
      </c>
      <c r="L328" s="516"/>
      <c r="M328" s="263"/>
      <c r="N328" s="263"/>
      <c r="O328" s="320"/>
      <c r="R328" s="505"/>
      <c r="S328" s="505"/>
      <c r="T328" s="505"/>
      <c r="U328" s="505"/>
      <c r="V328" s="505"/>
      <c r="W328" s="505"/>
      <c r="X328" s="505"/>
      <c r="Y328" s="505"/>
      <c r="Z328" s="505"/>
      <c r="AA328" s="505"/>
      <c r="AB328" s="505"/>
      <c r="AC328" s="505"/>
      <c r="AD328" s="505"/>
      <c r="AE328" s="505"/>
      <c r="AF328" s="505"/>
      <c r="AG328" s="505"/>
      <c r="AH328" s="505"/>
    </row>
    <row r="329" spans="2:34" s="206" customFormat="1" ht="15.75">
      <c r="B329" s="319" t="e">
        <f>VLOOKUP(C329,[1]!Companies[#Data],3,FALSE)</f>
        <v>#REF!</v>
      </c>
      <c r="C329" s="206" t="s">
        <v>1019</v>
      </c>
      <c r="D329" s="263" t="s">
        <v>630</v>
      </c>
      <c r="E329" s="263" t="s">
        <v>898</v>
      </c>
      <c r="F329" s="363" t="s">
        <v>486</v>
      </c>
      <c r="G329" s="478" t="s">
        <v>485</v>
      </c>
      <c r="H329" s="363" t="s">
        <v>888</v>
      </c>
      <c r="I329" s="363" t="s">
        <v>616</v>
      </c>
      <c r="J329" s="480">
        <v>51290192</v>
      </c>
      <c r="K329" s="363" t="s">
        <v>485</v>
      </c>
      <c r="L329" s="516"/>
      <c r="M329" s="263"/>
      <c r="N329" s="263"/>
      <c r="O329" s="320"/>
      <c r="R329" s="505"/>
      <c r="S329" s="505"/>
      <c r="T329" s="505"/>
      <c r="U329" s="505"/>
      <c r="V329" s="505"/>
      <c r="W329" s="505"/>
      <c r="X329" s="505"/>
      <c r="Y329" s="505"/>
      <c r="Z329" s="505"/>
      <c r="AA329" s="505"/>
      <c r="AB329" s="505"/>
      <c r="AC329" s="505"/>
      <c r="AD329" s="505"/>
      <c r="AE329" s="505"/>
      <c r="AF329" s="505"/>
      <c r="AG329" s="505"/>
      <c r="AH329" s="505"/>
    </row>
    <row r="330" spans="2:34" s="206" customFormat="1" ht="15.75">
      <c r="B330" s="319" t="e">
        <f>VLOOKUP(C330,[1]!Companies[#Data],3,FALSE)</f>
        <v>#REF!</v>
      </c>
      <c r="C330" s="206" t="s">
        <v>1019</v>
      </c>
      <c r="D330" s="263" t="s">
        <v>630</v>
      </c>
      <c r="E330" s="263" t="s">
        <v>648</v>
      </c>
      <c r="F330" s="363" t="s">
        <v>486</v>
      </c>
      <c r="G330" s="478" t="s">
        <v>485</v>
      </c>
      <c r="H330" s="363" t="s">
        <v>888</v>
      </c>
      <c r="I330" s="363" t="s">
        <v>616</v>
      </c>
      <c r="J330" s="480">
        <v>6169832</v>
      </c>
      <c r="K330" s="363" t="s">
        <v>485</v>
      </c>
      <c r="L330" s="516"/>
      <c r="M330" s="263"/>
      <c r="N330" s="263"/>
      <c r="O330" s="320"/>
      <c r="R330" s="505"/>
      <c r="S330" s="505"/>
      <c r="T330" s="505"/>
      <c r="U330" s="505"/>
      <c r="V330" s="505"/>
      <c r="W330" s="505"/>
      <c r="X330" s="505"/>
      <c r="Y330" s="505"/>
      <c r="Z330" s="505"/>
      <c r="AA330" s="505"/>
      <c r="AB330" s="505"/>
      <c r="AC330" s="505"/>
      <c r="AD330" s="505"/>
      <c r="AE330" s="505"/>
      <c r="AF330" s="505"/>
      <c r="AG330" s="505"/>
      <c r="AH330" s="505"/>
    </row>
    <row r="331" spans="2:34" s="206" customFormat="1" ht="15.75">
      <c r="B331" s="319" t="e">
        <f>VLOOKUP(C331,[1]!Companies[#Data],3,FALSE)</f>
        <v>#REF!</v>
      </c>
      <c r="C331" s="206" t="s">
        <v>1019</v>
      </c>
      <c r="D331" s="263" t="s">
        <v>630</v>
      </c>
      <c r="E331" s="263" t="s">
        <v>899</v>
      </c>
      <c r="F331" s="363" t="s">
        <v>485</v>
      </c>
      <c r="G331" s="478" t="s">
        <v>485</v>
      </c>
      <c r="H331" s="363" t="s">
        <v>888</v>
      </c>
      <c r="I331" s="363" t="s">
        <v>616</v>
      </c>
      <c r="J331" s="480">
        <v>379473419</v>
      </c>
      <c r="K331" s="363" t="s">
        <v>485</v>
      </c>
      <c r="L331" s="516"/>
      <c r="M331" s="263"/>
      <c r="N331" s="263"/>
      <c r="O331" s="320"/>
      <c r="R331" s="505"/>
      <c r="S331" s="505"/>
      <c r="T331" s="505"/>
      <c r="U331" s="505"/>
      <c r="V331" s="505"/>
      <c r="W331" s="505"/>
      <c r="X331" s="505"/>
      <c r="Y331" s="505"/>
      <c r="Z331" s="505"/>
      <c r="AA331" s="505"/>
      <c r="AB331" s="505"/>
      <c r="AC331" s="505"/>
      <c r="AD331" s="505"/>
      <c r="AE331" s="505"/>
      <c r="AF331" s="505"/>
      <c r="AG331" s="505"/>
      <c r="AH331" s="505"/>
    </row>
    <row r="332" spans="2:34" s="206" customFormat="1" ht="15.75">
      <c r="B332" s="319" t="e">
        <f>VLOOKUP(C332,[1]!Companies[#Data],3,FALSE)</f>
        <v>#REF!</v>
      </c>
      <c r="C332" s="206" t="s">
        <v>1020</v>
      </c>
      <c r="D332" s="263" t="s">
        <v>630</v>
      </c>
      <c r="E332" s="263" t="s">
        <v>898</v>
      </c>
      <c r="F332" s="363" t="s">
        <v>486</v>
      </c>
      <c r="G332" s="478" t="s">
        <v>485</v>
      </c>
      <c r="H332" s="363" t="s">
        <v>888</v>
      </c>
      <c r="I332" s="363" t="s">
        <v>616</v>
      </c>
      <c r="J332" s="480">
        <v>18031104</v>
      </c>
      <c r="K332" s="363" t="s">
        <v>485</v>
      </c>
      <c r="L332" s="516"/>
      <c r="M332" s="263"/>
      <c r="N332" s="263"/>
      <c r="O332" s="320"/>
      <c r="R332" s="505"/>
      <c r="S332" s="505"/>
      <c r="T332" s="505"/>
      <c r="U332" s="505"/>
      <c r="V332" s="505"/>
      <c r="W332" s="505"/>
      <c r="X332" s="505"/>
      <c r="Y332" s="505"/>
      <c r="Z332" s="505"/>
      <c r="AA332" s="505"/>
      <c r="AB332" s="505"/>
      <c r="AC332" s="505"/>
      <c r="AD332" s="505"/>
      <c r="AE332" s="505"/>
      <c r="AF332" s="505"/>
      <c r="AG332" s="505"/>
      <c r="AH332" s="505"/>
    </row>
    <row r="333" spans="2:34" s="206" customFormat="1" ht="15.75">
      <c r="B333" s="319" t="e">
        <f>VLOOKUP(C333,[1]!Companies[#Data],3,FALSE)</f>
        <v>#REF!</v>
      </c>
      <c r="C333" s="206" t="s">
        <v>1020</v>
      </c>
      <c r="D333" s="263" t="s">
        <v>630</v>
      </c>
      <c r="E333" s="263" t="s">
        <v>648</v>
      </c>
      <c r="F333" s="363" t="s">
        <v>486</v>
      </c>
      <c r="G333" s="478" t="s">
        <v>485</v>
      </c>
      <c r="H333" s="363" t="s">
        <v>888</v>
      </c>
      <c r="I333" s="363" t="s">
        <v>616</v>
      </c>
      <c r="J333" s="480">
        <v>228775</v>
      </c>
      <c r="K333" s="363" t="s">
        <v>485</v>
      </c>
      <c r="L333" s="516"/>
      <c r="M333" s="263"/>
      <c r="N333" s="263"/>
      <c r="O333" s="320"/>
      <c r="R333" s="505"/>
      <c r="S333" s="505"/>
      <c r="T333" s="505"/>
      <c r="U333" s="505"/>
      <c r="V333" s="505"/>
      <c r="W333" s="505"/>
      <c r="X333" s="505"/>
      <c r="Y333" s="505"/>
      <c r="Z333" s="505"/>
      <c r="AA333" s="505"/>
      <c r="AB333" s="505"/>
      <c r="AC333" s="505"/>
      <c r="AD333" s="505"/>
      <c r="AE333" s="505"/>
      <c r="AF333" s="505"/>
      <c r="AG333" s="505"/>
      <c r="AH333" s="505"/>
    </row>
    <row r="334" spans="2:34" s="206" customFormat="1" ht="15.75">
      <c r="B334" s="319" t="e">
        <f>VLOOKUP(C334,[1]!Companies[#Data],3,FALSE)</f>
        <v>#REF!</v>
      </c>
      <c r="C334" s="206" t="s">
        <v>1021</v>
      </c>
      <c r="D334" s="263" t="s">
        <v>630</v>
      </c>
      <c r="E334" s="263" t="s">
        <v>646</v>
      </c>
      <c r="F334" s="363" t="s">
        <v>486</v>
      </c>
      <c r="G334" s="478" t="s">
        <v>485</v>
      </c>
      <c r="H334" s="363" t="s">
        <v>888</v>
      </c>
      <c r="I334" s="363" t="s">
        <v>616</v>
      </c>
      <c r="J334" s="480">
        <v>22758463</v>
      </c>
      <c r="K334" s="363" t="s">
        <v>485</v>
      </c>
      <c r="L334" s="516"/>
      <c r="M334" s="263"/>
      <c r="N334" s="263"/>
      <c r="O334" s="320"/>
      <c r="R334" s="505"/>
      <c r="S334" s="505"/>
      <c r="T334" s="505"/>
      <c r="U334" s="505"/>
      <c r="V334" s="505"/>
      <c r="W334" s="505"/>
      <c r="X334" s="505"/>
      <c r="Y334" s="505"/>
      <c r="Z334" s="505"/>
      <c r="AA334" s="505"/>
      <c r="AB334" s="505"/>
      <c r="AC334" s="505"/>
      <c r="AD334" s="505"/>
      <c r="AE334" s="505"/>
      <c r="AF334" s="505"/>
      <c r="AG334" s="505"/>
      <c r="AH334" s="505"/>
    </row>
    <row r="335" spans="2:34" s="206" customFormat="1" ht="15.75">
      <c r="B335" s="319" t="e">
        <f>VLOOKUP(C335,[1]!Companies[#Data],3,FALSE)</f>
        <v>#REF!</v>
      </c>
      <c r="C335" s="206" t="s">
        <v>1021</v>
      </c>
      <c r="D335" s="263" t="s">
        <v>630</v>
      </c>
      <c r="E335" s="263" t="s">
        <v>648</v>
      </c>
      <c r="F335" s="363" t="s">
        <v>486</v>
      </c>
      <c r="G335" s="478" t="s">
        <v>485</v>
      </c>
      <c r="H335" s="363" t="s">
        <v>888</v>
      </c>
      <c r="I335" s="363" t="s">
        <v>616</v>
      </c>
      <c r="J335" s="480">
        <v>367177</v>
      </c>
      <c r="K335" s="363" t="s">
        <v>485</v>
      </c>
      <c r="L335" s="516"/>
      <c r="M335" s="263"/>
      <c r="N335" s="263"/>
      <c r="O335" s="320"/>
      <c r="R335" s="505"/>
      <c r="S335" s="505"/>
      <c r="T335" s="505"/>
      <c r="U335" s="505"/>
      <c r="V335" s="505"/>
      <c r="W335" s="505"/>
      <c r="X335" s="505"/>
      <c r="Y335" s="505"/>
      <c r="Z335" s="505"/>
      <c r="AA335" s="505"/>
      <c r="AB335" s="505"/>
      <c r="AC335" s="505"/>
      <c r="AD335" s="505"/>
      <c r="AE335" s="505"/>
      <c r="AF335" s="505"/>
      <c r="AG335" s="505"/>
      <c r="AH335" s="505"/>
    </row>
    <row r="336" spans="2:34" s="206" customFormat="1" ht="15.75">
      <c r="B336" s="319" t="e">
        <f>VLOOKUP(C336,[1]!Companies[#Data],3,FALSE)</f>
        <v>#REF!</v>
      </c>
      <c r="C336" s="206" t="s">
        <v>1022</v>
      </c>
      <c r="D336" s="263" t="s">
        <v>630</v>
      </c>
      <c r="E336" s="263" t="s">
        <v>646</v>
      </c>
      <c r="F336" s="363" t="s">
        <v>486</v>
      </c>
      <c r="G336" s="478" t="s">
        <v>485</v>
      </c>
      <c r="H336" s="363" t="s">
        <v>888</v>
      </c>
      <c r="I336" s="363" t="s">
        <v>616</v>
      </c>
      <c r="J336" s="480">
        <v>119630911</v>
      </c>
      <c r="K336" s="363" t="s">
        <v>485</v>
      </c>
      <c r="L336" s="516"/>
      <c r="M336" s="263"/>
      <c r="N336" s="263"/>
      <c r="O336" s="320"/>
      <c r="R336" s="505"/>
      <c r="S336" s="505"/>
      <c r="T336" s="505"/>
      <c r="U336" s="505"/>
      <c r="V336" s="505"/>
      <c r="W336" s="505"/>
      <c r="X336" s="505"/>
      <c r="Y336" s="505"/>
      <c r="Z336" s="505"/>
      <c r="AA336" s="505"/>
      <c r="AB336" s="505"/>
      <c r="AC336" s="505"/>
      <c r="AD336" s="505"/>
      <c r="AE336" s="505"/>
      <c r="AF336" s="505"/>
      <c r="AG336" s="505"/>
      <c r="AH336" s="505"/>
    </row>
    <row r="337" spans="2:34" s="206" customFormat="1" ht="15.75">
      <c r="B337" s="319" t="e">
        <f>VLOOKUP(C337,[1]!Companies[#Data],3,FALSE)</f>
        <v>#REF!</v>
      </c>
      <c r="C337" s="206" t="s">
        <v>1022</v>
      </c>
      <c r="D337" s="263" t="s">
        <v>630</v>
      </c>
      <c r="E337" s="263" t="s">
        <v>648</v>
      </c>
      <c r="F337" s="363" t="s">
        <v>486</v>
      </c>
      <c r="G337" s="478" t="s">
        <v>485</v>
      </c>
      <c r="H337" s="363" t="s">
        <v>888</v>
      </c>
      <c r="I337" s="363" t="s">
        <v>616</v>
      </c>
      <c r="J337" s="480">
        <v>25864863</v>
      </c>
      <c r="K337" s="363" t="s">
        <v>485</v>
      </c>
      <c r="L337" s="516"/>
      <c r="M337" s="263"/>
      <c r="N337" s="263"/>
      <c r="O337" s="320"/>
      <c r="R337" s="505"/>
      <c r="S337" s="505"/>
      <c r="T337" s="505"/>
      <c r="U337" s="505"/>
      <c r="V337" s="505"/>
      <c r="W337" s="505"/>
      <c r="X337" s="505"/>
      <c r="Y337" s="505"/>
      <c r="Z337" s="505"/>
      <c r="AA337" s="505"/>
      <c r="AB337" s="505"/>
      <c r="AC337" s="505"/>
      <c r="AD337" s="505"/>
      <c r="AE337" s="505"/>
      <c r="AF337" s="505"/>
      <c r="AG337" s="505"/>
      <c r="AH337" s="505"/>
    </row>
    <row r="338" spans="2:34" s="206" customFormat="1" ht="15.75">
      <c r="B338" s="319" t="e">
        <f>VLOOKUP(C338,[1]!Companies[#Data],3,FALSE)</f>
        <v>#REF!</v>
      </c>
      <c r="C338" s="206" t="s">
        <v>1022</v>
      </c>
      <c r="D338" s="263" t="s">
        <v>630</v>
      </c>
      <c r="E338" s="263" t="s">
        <v>899</v>
      </c>
      <c r="F338" s="363" t="s">
        <v>485</v>
      </c>
      <c r="G338" s="478" t="s">
        <v>485</v>
      </c>
      <c r="H338" s="363" t="s">
        <v>888</v>
      </c>
      <c r="I338" s="363" t="s">
        <v>616</v>
      </c>
      <c r="J338" s="480">
        <v>221495851</v>
      </c>
      <c r="K338" s="363" t="s">
        <v>485</v>
      </c>
      <c r="L338" s="516"/>
      <c r="M338" s="263"/>
      <c r="N338" s="263"/>
      <c r="O338" s="320"/>
      <c r="R338" s="505"/>
      <c r="S338" s="505"/>
      <c r="T338" s="505"/>
      <c r="U338" s="505"/>
      <c r="V338" s="505"/>
      <c r="W338" s="505"/>
      <c r="X338" s="505"/>
      <c r="Y338" s="505"/>
      <c r="Z338" s="505"/>
      <c r="AA338" s="505"/>
      <c r="AB338" s="505"/>
      <c r="AC338" s="505"/>
      <c r="AD338" s="505"/>
      <c r="AE338" s="505"/>
      <c r="AF338" s="505"/>
      <c r="AG338" s="505"/>
      <c r="AH338" s="505"/>
    </row>
    <row r="339" spans="2:34" s="206" customFormat="1" ht="15.75">
      <c r="B339" s="319" t="e">
        <f>VLOOKUP(C339,[1]!Companies[#Data],3,FALSE)</f>
        <v>#REF!</v>
      </c>
      <c r="C339" s="206" t="s">
        <v>1023</v>
      </c>
      <c r="D339" s="263" t="s">
        <v>630</v>
      </c>
      <c r="E339" s="263" t="s">
        <v>646</v>
      </c>
      <c r="F339" s="363" t="s">
        <v>486</v>
      </c>
      <c r="G339" s="478" t="s">
        <v>485</v>
      </c>
      <c r="H339" s="363" t="s">
        <v>888</v>
      </c>
      <c r="I339" s="363" t="s">
        <v>616</v>
      </c>
      <c r="J339" s="480">
        <v>14676166</v>
      </c>
      <c r="K339" s="363" t="s">
        <v>485</v>
      </c>
      <c r="L339" s="516"/>
      <c r="M339" s="263"/>
      <c r="N339" s="263"/>
      <c r="O339" s="320"/>
      <c r="R339" s="505"/>
      <c r="S339" s="505"/>
      <c r="T339" s="505"/>
      <c r="U339" s="505"/>
      <c r="V339" s="505"/>
      <c r="W339" s="505"/>
      <c r="X339" s="505"/>
      <c r="Y339" s="505"/>
      <c r="Z339" s="505"/>
      <c r="AA339" s="505"/>
      <c r="AB339" s="505"/>
      <c r="AC339" s="505"/>
      <c r="AD339" s="505"/>
      <c r="AE339" s="505"/>
      <c r="AF339" s="505"/>
      <c r="AG339" s="505"/>
      <c r="AH339" s="505"/>
    </row>
    <row r="340" spans="2:34" s="206" customFormat="1" ht="15.75">
      <c r="B340" s="319" t="e">
        <f>VLOOKUP(C340,[1]!Companies[#Data],3,FALSE)</f>
        <v>#REF!</v>
      </c>
      <c r="C340" s="206" t="s">
        <v>1023</v>
      </c>
      <c r="D340" s="263" t="s">
        <v>630</v>
      </c>
      <c r="E340" s="263" t="s">
        <v>648</v>
      </c>
      <c r="F340" s="363" t="s">
        <v>486</v>
      </c>
      <c r="G340" s="478" t="s">
        <v>485</v>
      </c>
      <c r="H340" s="363" t="s">
        <v>888</v>
      </c>
      <c r="I340" s="363" t="s">
        <v>616</v>
      </c>
      <c r="J340" s="480">
        <v>1729867</v>
      </c>
      <c r="K340" s="363" t="s">
        <v>485</v>
      </c>
      <c r="L340" s="516"/>
      <c r="M340" s="263"/>
      <c r="N340" s="263"/>
      <c r="O340" s="320"/>
      <c r="R340" s="505"/>
      <c r="S340" s="505"/>
      <c r="T340" s="505"/>
      <c r="U340" s="505"/>
      <c r="V340" s="505"/>
      <c r="W340" s="505"/>
      <c r="X340" s="505"/>
      <c r="Y340" s="505"/>
      <c r="Z340" s="505"/>
      <c r="AA340" s="505"/>
      <c r="AB340" s="505"/>
      <c r="AC340" s="505"/>
      <c r="AD340" s="505"/>
      <c r="AE340" s="505"/>
      <c r="AF340" s="505"/>
      <c r="AG340" s="505"/>
      <c r="AH340" s="505"/>
    </row>
    <row r="341" spans="2:34" s="206" customFormat="1" ht="15.75">
      <c r="B341" s="319" t="e">
        <f>VLOOKUP(C341,[1]!Companies[#Data],3,FALSE)</f>
        <v>#REF!</v>
      </c>
      <c r="C341" s="206" t="s">
        <v>1023</v>
      </c>
      <c r="D341" s="263" t="s">
        <v>630</v>
      </c>
      <c r="E341" s="263" t="s">
        <v>899</v>
      </c>
      <c r="F341" s="363" t="s">
        <v>485</v>
      </c>
      <c r="G341" s="478" t="s">
        <v>485</v>
      </c>
      <c r="H341" s="363" t="s">
        <v>888</v>
      </c>
      <c r="I341" s="363" t="s">
        <v>616</v>
      </c>
      <c r="J341" s="480">
        <v>5230956</v>
      </c>
      <c r="K341" s="363" t="s">
        <v>485</v>
      </c>
      <c r="L341" s="516"/>
      <c r="M341" s="263"/>
      <c r="N341" s="263"/>
      <c r="O341" s="320"/>
      <c r="R341" s="505"/>
      <c r="S341" s="505"/>
      <c r="T341" s="505"/>
      <c r="U341" s="505"/>
      <c r="V341" s="505"/>
      <c r="W341" s="505"/>
      <c r="X341" s="505"/>
      <c r="Y341" s="505"/>
      <c r="Z341" s="505"/>
      <c r="AA341" s="505"/>
      <c r="AB341" s="505"/>
      <c r="AC341" s="505"/>
      <c r="AD341" s="505"/>
      <c r="AE341" s="505"/>
      <c r="AF341" s="505"/>
      <c r="AG341" s="505"/>
      <c r="AH341" s="505"/>
    </row>
    <row r="342" spans="2:34" s="206" customFormat="1" ht="15.75">
      <c r="B342" s="319" t="e">
        <f>VLOOKUP(C342,[1]!Companies[#Data],3,FALSE)</f>
        <v>#REF!</v>
      </c>
      <c r="C342" s="206" t="s">
        <v>1024</v>
      </c>
      <c r="D342" s="263" t="s">
        <v>630</v>
      </c>
      <c r="E342" s="263" t="s">
        <v>646</v>
      </c>
      <c r="F342" s="363" t="s">
        <v>486</v>
      </c>
      <c r="G342" s="478" t="s">
        <v>485</v>
      </c>
      <c r="H342" s="363" t="s">
        <v>888</v>
      </c>
      <c r="I342" s="363" t="s">
        <v>616</v>
      </c>
      <c r="J342" s="480">
        <v>43196010</v>
      </c>
      <c r="K342" s="363" t="s">
        <v>485</v>
      </c>
      <c r="L342" s="516"/>
      <c r="M342" s="263"/>
      <c r="N342" s="263"/>
      <c r="O342" s="320"/>
      <c r="R342" s="505"/>
      <c r="S342" s="505"/>
      <c r="T342" s="505"/>
      <c r="U342" s="505"/>
      <c r="V342" s="505"/>
      <c r="W342" s="505"/>
      <c r="X342" s="505"/>
      <c r="Y342" s="505"/>
      <c r="Z342" s="505"/>
      <c r="AA342" s="505"/>
      <c r="AB342" s="505"/>
      <c r="AC342" s="505"/>
      <c r="AD342" s="505"/>
      <c r="AE342" s="505"/>
      <c r="AF342" s="505"/>
      <c r="AG342" s="505"/>
      <c r="AH342" s="505"/>
    </row>
    <row r="343" spans="2:34" s="206" customFormat="1" ht="15.75">
      <c r="B343" s="319" t="e">
        <f>VLOOKUP(C343,[1]!Companies[#Data],3,FALSE)</f>
        <v>#REF!</v>
      </c>
      <c r="C343" s="206" t="s">
        <v>1024</v>
      </c>
      <c r="D343" s="263" t="s">
        <v>630</v>
      </c>
      <c r="E343" s="263" t="s">
        <v>648</v>
      </c>
      <c r="F343" s="363" t="s">
        <v>486</v>
      </c>
      <c r="G343" s="478" t="s">
        <v>485</v>
      </c>
      <c r="H343" s="363" t="s">
        <v>888</v>
      </c>
      <c r="I343" s="363" t="s">
        <v>616</v>
      </c>
      <c r="J343" s="480">
        <v>11547288</v>
      </c>
      <c r="K343" s="363" t="s">
        <v>485</v>
      </c>
      <c r="L343" s="516"/>
      <c r="M343" s="263"/>
      <c r="N343" s="263"/>
      <c r="O343" s="320"/>
      <c r="R343" s="505"/>
      <c r="S343" s="505"/>
      <c r="T343" s="505"/>
      <c r="U343" s="505"/>
      <c r="V343" s="505"/>
      <c r="W343" s="505"/>
      <c r="X343" s="505"/>
      <c r="Y343" s="505"/>
      <c r="Z343" s="505"/>
      <c r="AA343" s="505"/>
      <c r="AB343" s="505"/>
      <c r="AC343" s="505"/>
      <c r="AD343" s="505"/>
      <c r="AE343" s="505"/>
      <c r="AF343" s="505"/>
      <c r="AG343" s="505"/>
      <c r="AH343" s="505"/>
    </row>
    <row r="344" spans="2:34" s="206" customFormat="1" ht="15.75">
      <c r="B344" s="319" t="e">
        <f>VLOOKUP(C344,[1]!Companies[#Data],3,FALSE)</f>
        <v>#REF!</v>
      </c>
      <c r="C344" s="206" t="s">
        <v>1024</v>
      </c>
      <c r="D344" s="263" t="s">
        <v>630</v>
      </c>
      <c r="E344" s="263" t="s">
        <v>899</v>
      </c>
      <c r="F344" s="363" t="s">
        <v>485</v>
      </c>
      <c r="G344" s="478" t="s">
        <v>485</v>
      </c>
      <c r="H344" s="363" t="s">
        <v>888</v>
      </c>
      <c r="I344" s="363" t="s">
        <v>616</v>
      </c>
      <c r="J344" s="480">
        <v>24869446</v>
      </c>
      <c r="K344" s="363" t="s">
        <v>485</v>
      </c>
      <c r="L344" s="516"/>
      <c r="M344" s="263"/>
      <c r="N344" s="263"/>
      <c r="O344" s="320"/>
      <c r="R344" s="505"/>
      <c r="S344" s="505"/>
      <c r="T344" s="505"/>
      <c r="U344" s="505"/>
      <c r="V344" s="505"/>
      <c r="W344" s="505"/>
      <c r="X344" s="505"/>
      <c r="Y344" s="505"/>
      <c r="Z344" s="505"/>
      <c r="AA344" s="505"/>
      <c r="AB344" s="505"/>
      <c r="AC344" s="505"/>
      <c r="AD344" s="505"/>
      <c r="AE344" s="505"/>
      <c r="AF344" s="505"/>
      <c r="AG344" s="505"/>
      <c r="AH344" s="505"/>
    </row>
    <row r="345" spans="2:34" s="206" customFormat="1" ht="15.75">
      <c r="B345" s="319" t="e">
        <f>VLOOKUP(C345,[1]!Companies[#Data],3,FALSE)</f>
        <v>#REF!</v>
      </c>
      <c r="C345" s="321" t="s">
        <v>902</v>
      </c>
      <c r="D345" s="263" t="s">
        <v>630</v>
      </c>
      <c r="E345" s="263" t="s">
        <v>898</v>
      </c>
      <c r="F345" s="363" t="s">
        <v>485</v>
      </c>
      <c r="G345" s="478" t="s">
        <v>485</v>
      </c>
      <c r="H345" s="363" t="s">
        <v>888</v>
      </c>
      <c r="I345" s="363" t="s">
        <v>616</v>
      </c>
      <c r="J345" s="480">
        <v>48892676</v>
      </c>
      <c r="K345" s="363" t="s">
        <v>485</v>
      </c>
      <c r="L345" s="516"/>
      <c r="M345" s="263"/>
      <c r="N345" s="263"/>
      <c r="O345" s="320"/>
      <c r="R345" s="470"/>
      <c r="S345" s="470"/>
      <c r="T345" s="470"/>
      <c r="U345" s="470"/>
      <c r="V345" s="470"/>
      <c r="W345" s="470"/>
      <c r="X345" s="470"/>
      <c r="Y345" s="470"/>
      <c r="Z345" s="470"/>
      <c r="AA345" s="470"/>
      <c r="AB345" s="470"/>
      <c r="AC345" s="470"/>
      <c r="AD345" s="470"/>
      <c r="AE345" s="470"/>
      <c r="AF345" s="470"/>
      <c r="AG345" s="470"/>
      <c r="AH345" s="470"/>
    </row>
    <row r="346" spans="2:34" s="206" customFormat="1" ht="15.75">
      <c r="B346" s="319" t="e">
        <f>VLOOKUP(C346,[1]!Companies[#Data],3,FALSE)</f>
        <v>#REF!</v>
      </c>
      <c r="C346" s="321" t="s">
        <v>902</v>
      </c>
      <c r="D346" s="263" t="s">
        <v>630</v>
      </c>
      <c r="E346" s="263" t="s">
        <v>648</v>
      </c>
      <c r="F346" s="363" t="s">
        <v>485</v>
      </c>
      <c r="G346" s="478" t="s">
        <v>485</v>
      </c>
      <c r="H346" s="363" t="s">
        <v>888</v>
      </c>
      <c r="I346" s="363" t="s">
        <v>616</v>
      </c>
      <c r="J346" s="494">
        <v>20132674</v>
      </c>
      <c r="K346" s="363" t="s">
        <v>485</v>
      </c>
      <c r="L346" s="516"/>
      <c r="M346" s="263"/>
      <c r="N346" s="263"/>
      <c r="O346" s="320"/>
      <c r="R346" s="470"/>
      <c r="S346" s="470"/>
      <c r="T346" s="470"/>
      <c r="U346" s="470"/>
      <c r="V346" s="470"/>
      <c r="W346" s="470"/>
      <c r="X346" s="470"/>
      <c r="Y346" s="470"/>
      <c r="Z346" s="470"/>
      <c r="AA346" s="470"/>
      <c r="AB346" s="470"/>
      <c r="AC346" s="470"/>
      <c r="AD346" s="470"/>
      <c r="AE346" s="470"/>
      <c r="AF346" s="470"/>
      <c r="AG346" s="470"/>
      <c r="AH346" s="470"/>
    </row>
    <row r="347" spans="2:34" s="206" customFormat="1" ht="15.75">
      <c r="B347" s="319" t="e">
        <f>VLOOKUP(C347,[1]!Companies[#Data],3,FALSE)</f>
        <v>#REF!</v>
      </c>
      <c r="C347" s="321" t="s">
        <v>902</v>
      </c>
      <c r="D347" s="263" t="s">
        <v>630</v>
      </c>
      <c r="E347" s="263" t="s">
        <v>899</v>
      </c>
      <c r="F347" s="363" t="s">
        <v>485</v>
      </c>
      <c r="G347" s="478" t="s">
        <v>485</v>
      </c>
      <c r="H347" s="363" t="s">
        <v>888</v>
      </c>
      <c r="I347" s="363" t="s">
        <v>616</v>
      </c>
      <c r="J347" s="494">
        <v>169556831</v>
      </c>
      <c r="K347" s="363" t="s">
        <v>485</v>
      </c>
      <c r="L347" s="516"/>
      <c r="M347" s="263"/>
      <c r="N347" s="263"/>
      <c r="O347" s="320"/>
      <c r="R347" s="470"/>
      <c r="S347" s="470"/>
      <c r="T347" s="470"/>
      <c r="U347" s="470"/>
      <c r="V347" s="470"/>
      <c r="W347" s="470"/>
      <c r="X347" s="470"/>
      <c r="Y347" s="470"/>
      <c r="Z347" s="470"/>
      <c r="AA347" s="470"/>
      <c r="AB347" s="470"/>
      <c r="AC347" s="470"/>
      <c r="AD347" s="470"/>
      <c r="AE347" s="470"/>
      <c r="AF347" s="470"/>
      <c r="AG347" s="470"/>
      <c r="AH347" s="470"/>
    </row>
    <row r="348" spans="2:34" s="206" customFormat="1" ht="15.75">
      <c r="B348" s="319" t="e">
        <f>VLOOKUP(C348,[1]!Companies[#Data],3,FALSE)</f>
        <v>#REF!</v>
      </c>
      <c r="C348" s="321" t="s">
        <v>902</v>
      </c>
      <c r="D348" s="263" t="s">
        <v>630</v>
      </c>
      <c r="E348" s="263" t="s">
        <v>646</v>
      </c>
      <c r="F348" s="363" t="s">
        <v>486</v>
      </c>
      <c r="G348" s="478" t="s">
        <v>486</v>
      </c>
      <c r="H348" s="363" t="s">
        <v>904</v>
      </c>
      <c r="I348" s="363" t="s">
        <v>616</v>
      </c>
      <c r="J348" s="480">
        <v>134128</v>
      </c>
      <c r="K348" s="363" t="s">
        <v>485</v>
      </c>
      <c r="L348" s="516"/>
      <c r="M348" s="263"/>
      <c r="N348" s="263"/>
      <c r="O348" s="320"/>
      <c r="R348" s="470"/>
      <c r="S348" s="470"/>
      <c r="T348" s="470"/>
      <c r="U348" s="470"/>
      <c r="V348" s="470"/>
      <c r="W348" s="470"/>
      <c r="X348" s="470"/>
      <c r="Y348" s="470"/>
      <c r="Z348" s="470"/>
      <c r="AA348" s="470"/>
      <c r="AB348" s="470"/>
      <c r="AC348" s="470"/>
      <c r="AD348" s="470"/>
      <c r="AE348" s="470"/>
      <c r="AF348" s="470"/>
      <c r="AG348" s="470"/>
      <c r="AH348" s="470"/>
    </row>
    <row r="349" spans="2:34" s="206" customFormat="1" ht="15.75">
      <c r="B349" s="319" t="e">
        <f>VLOOKUP(C349,[1]!Companies[#Data],3,FALSE)</f>
        <v>#REF!</v>
      </c>
      <c r="C349" s="321" t="s">
        <v>902</v>
      </c>
      <c r="D349" s="263" t="s">
        <v>630</v>
      </c>
      <c r="E349" s="263" t="s">
        <v>646</v>
      </c>
      <c r="F349" s="363" t="s">
        <v>486</v>
      </c>
      <c r="G349" s="478" t="s">
        <v>486</v>
      </c>
      <c r="H349" s="363" t="s">
        <v>905</v>
      </c>
      <c r="I349" s="363" t="s">
        <v>616</v>
      </c>
      <c r="J349" s="480">
        <v>150020</v>
      </c>
      <c r="K349" s="363" t="s">
        <v>485</v>
      </c>
      <c r="L349" s="516"/>
      <c r="M349" s="263"/>
      <c r="N349" s="263"/>
      <c r="O349" s="320"/>
      <c r="R349" s="470"/>
      <c r="S349" s="470"/>
      <c r="T349" s="470"/>
      <c r="U349" s="470"/>
      <c r="V349" s="470"/>
      <c r="W349" s="470"/>
      <c r="X349" s="470"/>
      <c r="Y349" s="470"/>
      <c r="Z349" s="470"/>
      <c r="AA349" s="470"/>
      <c r="AB349" s="470"/>
      <c r="AC349" s="470"/>
      <c r="AD349" s="470"/>
      <c r="AE349" s="470"/>
      <c r="AF349" s="470"/>
      <c r="AG349" s="470"/>
      <c r="AH349" s="470"/>
    </row>
    <row r="350" spans="2:34" s="206" customFormat="1" ht="15.75">
      <c r="B350" s="319" t="e">
        <f>VLOOKUP(C350,[1]!Companies[#Data],3,FALSE)</f>
        <v>#REF!</v>
      </c>
      <c r="C350" s="321" t="s">
        <v>902</v>
      </c>
      <c r="D350" s="263" t="s">
        <v>630</v>
      </c>
      <c r="E350" s="263" t="s">
        <v>646</v>
      </c>
      <c r="F350" s="363" t="s">
        <v>486</v>
      </c>
      <c r="G350" s="478" t="s">
        <v>486</v>
      </c>
      <c r="H350" s="363" t="s">
        <v>906</v>
      </c>
      <c r="I350" s="363" t="s">
        <v>616</v>
      </c>
      <c r="J350" s="480">
        <v>3972</v>
      </c>
      <c r="K350" s="363" t="s">
        <v>485</v>
      </c>
      <c r="L350" s="516"/>
      <c r="M350" s="263"/>
      <c r="N350" s="263"/>
      <c r="O350" s="320"/>
      <c r="R350" s="470"/>
      <c r="S350" s="470"/>
      <c r="T350" s="470"/>
      <c r="U350" s="470"/>
      <c r="V350" s="470"/>
      <c r="W350" s="470"/>
      <c r="X350" s="470"/>
      <c r="Y350" s="470"/>
      <c r="Z350" s="470"/>
      <c r="AA350" s="470"/>
      <c r="AB350" s="470"/>
      <c r="AC350" s="470"/>
      <c r="AD350" s="470"/>
      <c r="AE350" s="470"/>
      <c r="AF350" s="470"/>
      <c r="AG350" s="470"/>
      <c r="AH350" s="470"/>
    </row>
    <row r="351" spans="2:34" s="206" customFormat="1" ht="15.75">
      <c r="B351" s="319" t="e">
        <f>VLOOKUP(C351,[1]!Companies[#Data],3,FALSE)</f>
        <v>#REF!</v>
      </c>
      <c r="C351" s="321" t="s">
        <v>902</v>
      </c>
      <c r="D351" s="263" t="s">
        <v>630</v>
      </c>
      <c r="E351" s="263" t="s">
        <v>646</v>
      </c>
      <c r="F351" s="363" t="s">
        <v>486</v>
      </c>
      <c r="G351" s="478" t="s">
        <v>486</v>
      </c>
      <c r="H351" s="363" t="s">
        <v>907</v>
      </c>
      <c r="I351" s="363" t="s">
        <v>616</v>
      </c>
      <c r="J351" s="480">
        <v>264970</v>
      </c>
      <c r="K351" s="363" t="s">
        <v>485</v>
      </c>
      <c r="L351" s="516"/>
      <c r="M351" s="263"/>
      <c r="N351" s="263"/>
      <c r="O351" s="320"/>
      <c r="R351" s="470"/>
      <c r="S351" s="470"/>
      <c r="T351" s="470"/>
      <c r="U351" s="470"/>
      <c r="V351" s="470"/>
      <c r="W351" s="470"/>
      <c r="X351" s="470"/>
      <c r="Y351" s="470"/>
      <c r="Z351" s="470"/>
      <c r="AA351" s="470"/>
      <c r="AB351" s="470"/>
      <c r="AC351" s="470"/>
      <c r="AD351" s="470"/>
      <c r="AE351" s="470"/>
      <c r="AF351" s="470"/>
      <c r="AG351" s="470"/>
      <c r="AH351" s="470"/>
    </row>
    <row r="352" spans="2:34" s="206" customFormat="1" ht="15.75">
      <c r="B352" s="319" t="e">
        <f>VLOOKUP(C352,[1]!Companies[#Data],3,FALSE)</f>
        <v>#REF!</v>
      </c>
      <c r="C352" s="321" t="s">
        <v>902</v>
      </c>
      <c r="D352" s="263" t="s">
        <v>630</v>
      </c>
      <c r="E352" s="263" t="s">
        <v>646</v>
      </c>
      <c r="F352" s="363" t="s">
        <v>486</v>
      </c>
      <c r="G352" s="478" t="s">
        <v>486</v>
      </c>
      <c r="H352" s="363" t="s">
        <v>908</v>
      </c>
      <c r="I352" s="363" t="s">
        <v>616</v>
      </c>
      <c r="J352" s="480">
        <v>43646</v>
      </c>
      <c r="K352" s="363" t="s">
        <v>485</v>
      </c>
      <c r="L352" s="516"/>
      <c r="M352" s="263"/>
      <c r="N352" s="263"/>
      <c r="O352" s="320"/>
      <c r="R352" s="470"/>
      <c r="S352" s="470"/>
      <c r="T352" s="470"/>
      <c r="U352" s="470"/>
      <c r="V352" s="470"/>
      <c r="W352" s="470"/>
      <c r="X352" s="470"/>
      <c r="Y352" s="470"/>
      <c r="Z352" s="470"/>
      <c r="AA352" s="470"/>
      <c r="AB352" s="470"/>
      <c r="AC352" s="470"/>
      <c r="AD352" s="470"/>
      <c r="AE352" s="470"/>
      <c r="AF352" s="470"/>
      <c r="AG352" s="470"/>
      <c r="AH352" s="470"/>
    </row>
    <row r="353" spans="2:34" s="206" customFormat="1" ht="15.75">
      <c r="B353" s="319" t="e">
        <f>VLOOKUP(C353,[1]!Companies[#Data],3,FALSE)</f>
        <v>#REF!</v>
      </c>
      <c r="C353" s="321" t="s">
        <v>902</v>
      </c>
      <c r="D353" s="263" t="s">
        <v>630</v>
      </c>
      <c r="E353" s="263" t="s">
        <v>646</v>
      </c>
      <c r="F353" s="363" t="s">
        <v>486</v>
      </c>
      <c r="G353" s="478" t="s">
        <v>486</v>
      </c>
      <c r="H353" s="363" t="s">
        <v>909</v>
      </c>
      <c r="I353" s="363" t="s">
        <v>616</v>
      </c>
      <c r="J353" s="480">
        <v>571828</v>
      </c>
      <c r="K353" s="363" t="s">
        <v>485</v>
      </c>
      <c r="L353" s="516"/>
      <c r="M353" s="263"/>
      <c r="N353" s="263"/>
      <c r="O353" s="320"/>
      <c r="R353" s="470"/>
      <c r="S353" s="470"/>
      <c r="T353" s="470"/>
      <c r="U353" s="470"/>
      <c r="V353" s="470"/>
      <c r="W353" s="470"/>
      <c r="X353" s="470"/>
      <c r="Y353" s="470"/>
      <c r="Z353" s="470"/>
      <c r="AA353" s="470"/>
      <c r="AB353" s="470"/>
      <c r="AC353" s="470"/>
      <c r="AD353" s="470"/>
      <c r="AE353" s="470"/>
      <c r="AF353" s="470"/>
      <c r="AG353" s="470"/>
      <c r="AH353" s="470"/>
    </row>
    <row r="354" spans="2:34" s="206" customFormat="1" ht="15.75">
      <c r="B354" s="319" t="e">
        <f>VLOOKUP(C354,[1]!Companies[#Data],3,FALSE)</f>
        <v>#REF!</v>
      </c>
      <c r="C354" s="321" t="s">
        <v>902</v>
      </c>
      <c r="D354" s="263" t="s">
        <v>630</v>
      </c>
      <c r="E354" s="263" t="s">
        <v>646</v>
      </c>
      <c r="F354" s="363" t="s">
        <v>486</v>
      </c>
      <c r="G354" s="478" t="s">
        <v>486</v>
      </c>
      <c r="H354" s="363" t="s">
        <v>910</v>
      </c>
      <c r="I354" s="363" t="s">
        <v>616</v>
      </c>
      <c r="J354" s="480">
        <v>114734</v>
      </c>
      <c r="K354" s="363" t="s">
        <v>485</v>
      </c>
      <c r="L354" s="516"/>
      <c r="M354" s="263"/>
      <c r="N354" s="263"/>
      <c r="O354" s="320"/>
      <c r="R354" s="470"/>
      <c r="S354" s="470"/>
      <c r="T354" s="470"/>
      <c r="U354" s="470"/>
      <c r="V354" s="470"/>
      <c r="W354" s="470"/>
      <c r="X354" s="470"/>
      <c r="Y354" s="470"/>
      <c r="Z354" s="470"/>
      <c r="AA354" s="470"/>
      <c r="AB354" s="470"/>
      <c r="AC354" s="470"/>
      <c r="AD354" s="470"/>
      <c r="AE354" s="470"/>
      <c r="AF354" s="470"/>
      <c r="AG354" s="470"/>
      <c r="AH354" s="470"/>
    </row>
    <row r="355" spans="2:34" s="206" customFormat="1" ht="15.75">
      <c r="B355" s="319" t="e">
        <f>VLOOKUP(C355,[1]!Companies[#Data],3,FALSE)</f>
        <v>#REF!</v>
      </c>
      <c r="C355" s="321" t="s">
        <v>902</v>
      </c>
      <c r="D355" s="263" t="s">
        <v>630</v>
      </c>
      <c r="E355" s="263" t="s">
        <v>646</v>
      </c>
      <c r="F355" s="363" t="s">
        <v>486</v>
      </c>
      <c r="G355" s="478" t="s">
        <v>486</v>
      </c>
      <c r="H355" s="363" t="s">
        <v>911</v>
      </c>
      <c r="I355" s="363" t="s">
        <v>616</v>
      </c>
      <c r="J355" s="480">
        <v>16532</v>
      </c>
      <c r="K355" s="363" t="s">
        <v>485</v>
      </c>
      <c r="L355" s="516"/>
      <c r="M355" s="263"/>
      <c r="N355" s="263"/>
      <c r="O355" s="320"/>
      <c r="R355" s="470"/>
      <c r="S355" s="470"/>
      <c r="T355" s="470"/>
      <c r="U355" s="470"/>
      <c r="V355" s="470"/>
      <c r="W355" s="470"/>
      <c r="X355" s="470"/>
      <c r="Y355" s="470"/>
      <c r="Z355" s="470"/>
      <c r="AA355" s="470"/>
      <c r="AB355" s="470"/>
      <c r="AC355" s="470"/>
      <c r="AD355" s="470"/>
      <c r="AE355" s="470"/>
      <c r="AF355" s="470"/>
      <c r="AG355" s="470"/>
      <c r="AH355" s="470"/>
    </row>
    <row r="356" spans="2:34" s="206" customFormat="1" ht="15.75">
      <c r="B356" s="319" t="e">
        <f>VLOOKUP(C356,[1]!Companies[#Data],3,FALSE)</f>
        <v>#REF!</v>
      </c>
      <c r="C356" s="321" t="s">
        <v>902</v>
      </c>
      <c r="D356" s="263" t="s">
        <v>630</v>
      </c>
      <c r="E356" s="263" t="s">
        <v>646</v>
      </c>
      <c r="F356" s="363" t="s">
        <v>486</v>
      </c>
      <c r="G356" s="478" t="s">
        <v>486</v>
      </c>
      <c r="H356" s="363" t="s">
        <v>912</v>
      </c>
      <c r="I356" s="363" t="s">
        <v>616</v>
      </c>
      <c r="J356" s="480">
        <v>95886</v>
      </c>
      <c r="K356" s="363" t="s">
        <v>485</v>
      </c>
      <c r="L356" s="516"/>
      <c r="M356" s="263"/>
      <c r="N356" s="263"/>
      <c r="O356" s="320"/>
      <c r="R356" s="470"/>
      <c r="S356" s="470"/>
      <c r="T356" s="470"/>
      <c r="U356" s="470"/>
      <c r="V356" s="470"/>
      <c r="W356" s="470"/>
      <c r="X356" s="470"/>
      <c r="Y356" s="470"/>
      <c r="Z356" s="470"/>
      <c r="AA356" s="470"/>
      <c r="AB356" s="470"/>
      <c r="AC356" s="470"/>
      <c r="AD356" s="470"/>
      <c r="AE356" s="470"/>
      <c r="AF356" s="470"/>
      <c r="AG356" s="470"/>
      <c r="AH356" s="470"/>
    </row>
    <row r="357" spans="2:34" s="206" customFormat="1" ht="15.75">
      <c r="B357" s="319" t="e">
        <f>VLOOKUP(C357,[1]!Companies[#Data],3,FALSE)</f>
        <v>#REF!</v>
      </c>
      <c r="C357" s="321" t="s">
        <v>902</v>
      </c>
      <c r="D357" s="263" t="s">
        <v>630</v>
      </c>
      <c r="E357" s="263" t="s">
        <v>646</v>
      </c>
      <c r="F357" s="363" t="s">
        <v>486</v>
      </c>
      <c r="G357" s="478" t="s">
        <v>486</v>
      </c>
      <c r="H357" s="363" t="s">
        <v>913</v>
      </c>
      <c r="I357" s="363" t="s">
        <v>616</v>
      </c>
      <c r="J357" s="480">
        <v>719568</v>
      </c>
      <c r="K357" s="363" t="s">
        <v>485</v>
      </c>
      <c r="L357" s="516"/>
      <c r="M357" s="263"/>
      <c r="N357" s="263"/>
      <c r="O357" s="320"/>
      <c r="R357" s="470"/>
      <c r="S357" s="470"/>
      <c r="T357" s="470"/>
      <c r="U357" s="470"/>
      <c r="V357" s="470"/>
      <c r="W357" s="470"/>
      <c r="X357" s="470"/>
      <c r="Y357" s="470"/>
      <c r="Z357" s="470"/>
      <c r="AA357" s="470"/>
      <c r="AB357" s="470"/>
      <c r="AC357" s="470"/>
      <c r="AD357" s="470"/>
      <c r="AE357" s="470"/>
      <c r="AF357" s="470"/>
      <c r="AG357" s="470"/>
      <c r="AH357" s="470"/>
    </row>
    <row r="358" spans="2:34" s="206" customFormat="1" ht="15.75">
      <c r="B358" s="319" t="e">
        <f>VLOOKUP(C358,[1]!Companies[#Data],3,FALSE)</f>
        <v>#REF!</v>
      </c>
      <c r="C358" s="321" t="s">
        <v>902</v>
      </c>
      <c r="D358" s="263" t="s">
        <v>630</v>
      </c>
      <c r="E358" s="263" t="s">
        <v>646</v>
      </c>
      <c r="F358" s="363" t="s">
        <v>486</v>
      </c>
      <c r="G358" s="478" t="s">
        <v>486</v>
      </c>
      <c r="H358" s="363" t="s">
        <v>914</v>
      </c>
      <c r="I358" s="363" t="s">
        <v>616</v>
      </c>
      <c r="J358" s="480">
        <v>33064</v>
      </c>
      <c r="K358" s="363" t="s">
        <v>485</v>
      </c>
      <c r="L358" s="516"/>
      <c r="M358" s="263"/>
      <c r="N358" s="263"/>
      <c r="O358" s="320"/>
      <c r="R358" s="470"/>
      <c r="S358" s="470"/>
      <c r="T358" s="470"/>
      <c r="U358" s="470"/>
      <c r="V358" s="470"/>
      <c r="W358" s="470"/>
      <c r="X358" s="470"/>
      <c r="Y358" s="470"/>
      <c r="Z358" s="470"/>
      <c r="AA358" s="470"/>
      <c r="AB358" s="470"/>
      <c r="AC358" s="470"/>
      <c r="AD358" s="470"/>
      <c r="AE358" s="470"/>
      <c r="AF358" s="470"/>
      <c r="AG358" s="470"/>
      <c r="AH358" s="470"/>
    </row>
    <row r="359" spans="2:34" s="206" customFormat="1" ht="15.75">
      <c r="B359" s="319" t="e">
        <f>VLOOKUP(C359,[1]!Companies[#Data],3,FALSE)</f>
        <v>#REF!</v>
      </c>
      <c r="C359" s="321" t="s">
        <v>902</v>
      </c>
      <c r="D359" s="263" t="s">
        <v>630</v>
      </c>
      <c r="E359" s="263" t="s">
        <v>646</v>
      </c>
      <c r="F359" s="363" t="s">
        <v>486</v>
      </c>
      <c r="G359" s="478" t="s">
        <v>486</v>
      </c>
      <c r="H359" s="363" t="s">
        <v>915</v>
      </c>
      <c r="I359" s="363" t="s">
        <v>616</v>
      </c>
      <c r="J359" s="480">
        <v>165320</v>
      </c>
      <c r="K359" s="363" t="s">
        <v>485</v>
      </c>
      <c r="L359" s="516"/>
      <c r="M359" s="263"/>
      <c r="N359" s="263"/>
      <c r="O359" s="320"/>
      <c r="R359" s="470"/>
      <c r="S359" s="470"/>
      <c r="T359" s="470"/>
      <c r="U359" s="470"/>
      <c r="V359" s="470"/>
      <c r="W359" s="470"/>
      <c r="X359" s="470"/>
      <c r="Y359" s="470"/>
      <c r="Z359" s="470"/>
      <c r="AA359" s="470"/>
      <c r="AB359" s="470"/>
      <c r="AC359" s="470"/>
      <c r="AD359" s="470"/>
      <c r="AE359" s="470"/>
      <c r="AF359" s="470"/>
      <c r="AG359" s="470"/>
      <c r="AH359" s="470"/>
    </row>
    <row r="360" spans="2:34" s="206" customFormat="1" ht="15.75">
      <c r="B360" s="319" t="e">
        <f>VLOOKUP(C360,[1]!Companies[#Data],3,FALSE)</f>
        <v>#REF!</v>
      </c>
      <c r="C360" s="321" t="s">
        <v>902</v>
      </c>
      <c r="D360" s="263" t="s">
        <v>630</v>
      </c>
      <c r="E360" s="263" t="s">
        <v>646</v>
      </c>
      <c r="F360" s="363" t="s">
        <v>486</v>
      </c>
      <c r="G360" s="478" t="s">
        <v>486</v>
      </c>
      <c r="H360" s="363" t="s">
        <v>916</v>
      </c>
      <c r="I360" s="363" t="s">
        <v>616</v>
      </c>
      <c r="J360" s="480">
        <v>165320</v>
      </c>
      <c r="K360" s="363" t="s">
        <v>485</v>
      </c>
      <c r="L360" s="516"/>
      <c r="M360" s="263"/>
      <c r="N360" s="263"/>
      <c r="O360" s="320"/>
      <c r="R360" s="470"/>
      <c r="S360" s="470"/>
      <c r="T360" s="470"/>
      <c r="U360" s="470"/>
      <c r="V360" s="470"/>
      <c r="W360" s="470"/>
      <c r="X360" s="470"/>
      <c r="Y360" s="470"/>
      <c r="Z360" s="470"/>
      <c r="AA360" s="470"/>
      <c r="AB360" s="470"/>
      <c r="AC360" s="470"/>
      <c r="AD360" s="470"/>
      <c r="AE360" s="470"/>
      <c r="AF360" s="470"/>
      <c r="AG360" s="470"/>
      <c r="AH360" s="470"/>
    </row>
    <row r="361" spans="2:34" s="206" customFormat="1" ht="15.75">
      <c r="B361" s="319" t="e">
        <f>VLOOKUP(C361,[1]!Companies[#Data],3,FALSE)</f>
        <v>#REF!</v>
      </c>
      <c r="C361" s="321" t="s">
        <v>902</v>
      </c>
      <c r="D361" s="263" t="s">
        <v>630</v>
      </c>
      <c r="E361" s="263" t="s">
        <v>646</v>
      </c>
      <c r="F361" s="363" t="s">
        <v>486</v>
      </c>
      <c r="G361" s="478" t="s">
        <v>486</v>
      </c>
      <c r="H361" s="363" t="s">
        <v>917</v>
      </c>
      <c r="I361" s="363" t="s">
        <v>616</v>
      </c>
      <c r="J361" s="480">
        <v>121676</v>
      </c>
      <c r="K361" s="363" t="s">
        <v>485</v>
      </c>
      <c r="L361" s="516"/>
      <c r="M361" s="263"/>
      <c r="N361" s="263"/>
      <c r="O361" s="320"/>
      <c r="R361" s="470"/>
      <c r="S361" s="470"/>
      <c r="T361" s="470"/>
      <c r="U361" s="470"/>
      <c r="V361" s="470"/>
      <c r="W361" s="470"/>
      <c r="X361" s="470"/>
      <c r="Y361" s="470"/>
      <c r="Z361" s="470"/>
      <c r="AA361" s="470"/>
      <c r="AB361" s="470"/>
      <c r="AC361" s="470"/>
      <c r="AD361" s="470"/>
      <c r="AE361" s="470"/>
      <c r="AF361" s="470"/>
      <c r="AG361" s="470"/>
      <c r="AH361" s="470"/>
    </row>
    <row r="362" spans="2:34" s="206" customFormat="1" ht="15.75">
      <c r="B362" s="319" t="e">
        <f>VLOOKUP(C362,[1]!Companies[#Data],3,FALSE)</f>
        <v>#REF!</v>
      </c>
      <c r="C362" s="321" t="s">
        <v>902</v>
      </c>
      <c r="D362" s="263" t="s">
        <v>630</v>
      </c>
      <c r="E362" s="263" t="s">
        <v>646</v>
      </c>
      <c r="F362" s="363" t="s">
        <v>486</v>
      </c>
      <c r="G362" s="478" t="s">
        <v>486</v>
      </c>
      <c r="H362" s="363" t="s">
        <v>918</v>
      </c>
      <c r="I362" s="363" t="s">
        <v>616</v>
      </c>
      <c r="J362" s="480">
        <v>354</v>
      </c>
      <c r="K362" s="363" t="s">
        <v>485</v>
      </c>
      <c r="L362" s="516"/>
      <c r="M362" s="263"/>
      <c r="N362" s="263"/>
      <c r="O362" s="320"/>
      <c r="R362" s="470"/>
      <c r="S362" s="470"/>
      <c r="T362" s="470"/>
      <c r="U362" s="470"/>
      <c r="V362" s="470"/>
      <c r="W362" s="470"/>
      <c r="X362" s="470"/>
      <c r="Y362" s="470"/>
      <c r="Z362" s="470"/>
      <c r="AA362" s="470"/>
      <c r="AB362" s="470"/>
      <c r="AC362" s="470"/>
      <c r="AD362" s="470"/>
      <c r="AE362" s="470"/>
      <c r="AF362" s="470"/>
      <c r="AG362" s="470"/>
      <c r="AH362" s="470"/>
    </row>
    <row r="363" spans="2:34" s="206" customFormat="1" ht="15.75">
      <c r="B363" s="319" t="e">
        <f>VLOOKUP(C363,[1]!Companies[#Data],3,FALSE)</f>
        <v>#REF!</v>
      </c>
      <c r="C363" s="321" t="s">
        <v>902</v>
      </c>
      <c r="D363" s="263" t="s">
        <v>630</v>
      </c>
      <c r="E363" s="263" t="s">
        <v>646</v>
      </c>
      <c r="F363" s="363" t="s">
        <v>486</v>
      </c>
      <c r="G363" s="478" t="s">
        <v>486</v>
      </c>
      <c r="H363" s="363" t="s">
        <v>919</v>
      </c>
      <c r="I363" s="363" t="s">
        <v>616</v>
      </c>
      <c r="J363" s="480">
        <v>25790</v>
      </c>
      <c r="K363" s="363" t="s">
        <v>485</v>
      </c>
      <c r="L363" s="516"/>
      <c r="M363" s="263"/>
      <c r="N363" s="263"/>
      <c r="O363" s="320"/>
      <c r="R363" s="470"/>
      <c r="S363" s="470"/>
      <c r="T363" s="470"/>
      <c r="U363" s="470"/>
      <c r="V363" s="470"/>
      <c r="W363" s="470"/>
      <c r="X363" s="470"/>
      <c r="Y363" s="470"/>
      <c r="Z363" s="470"/>
      <c r="AA363" s="470"/>
      <c r="AB363" s="470"/>
      <c r="AC363" s="470"/>
      <c r="AD363" s="470"/>
      <c r="AE363" s="470"/>
      <c r="AF363" s="470"/>
      <c r="AG363" s="470"/>
      <c r="AH363" s="470"/>
    </row>
    <row r="364" spans="2:34" s="206" customFormat="1" ht="15.75">
      <c r="B364" s="319" t="e">
        <f>VLOOKUP(C364,[1]!Companies[#Data],3,FALSE)</f>
        <v>#REF!</v>
      </c>
      <c r="C364" s="321" t="s">
        <v>902</v>
      </c>
      <c r="D364" s="263" t="s">
        <v>630</v>
      </c>
      <c r="E364" s="263" t="s">
        <v>646</v>
      </c>
      <c r="F364" s="363" t="s">
        <v>486</v>
      </c>
      <c r="G364" s="478" t="s">
        <v>486</v>
      </c>
      <c r="H364" s="363" t="s">
        <v>920</v>
      </c>
      <c r="I364" s="363" t="s">
        <v>616</v>
      </c>
      <c r="J364" s="480">
        <v>143498</v>
      </c>
      <c r="K364" s="363" t="s">
        <v>485</v>
      </c>
      <c r="L364" s="516"/>
      <c r="M364" s="263"/>
      <c r="N364" s="263"/>
      <c r="O364" s="320"/>
      <c r="R364" s="470"/>
      <c r="S364" s="470"/>
      <c r="T364" s="470"/>
      <c r="U364" s="470"/>
      <c r="V364" s="470"/>
      <c r="W364" s="470"/>
      <c r="X364" s="470"/>
      <c r="Y364" s="470"/>
      <c r="Z364" s="470"/>
      <c r="AA364" s="470"/>
      <c r="AB364" s="470"/>
      <c r="AC364" s="470"/>
      <c r="AD364" s="470"/>
      <c r="AE364" s="470"/>
      <c r="AF364" s="470"/>
      <c r="AG364" s="470"/>
      <c r="AH364" s="470"/>
    </row>
    <row r="365" spans="2:34" s="206" customFormat="1" ht="15.75">
      <c r="B365" s="319" t="e">
        <f>VLOOKUP(C365,[1]!Companies[#Data],3,FALSE)</f>
        <v>#REF!</v>
      </c>
      <c r="C365" s="321" t="s">
        <v>902</v>
      </c>
      <c r="D365" s="263" t="s">
        <v>630</v>
      </c>
      <c r="E365" s="263" t="s">
        <v>646</v>
      </c>
      <c r="F365" s="363" t="s">
        <v>486</v>
      </c>
      <c r="G365" s="478" t="s">
        <v>486</v>
      </c>
      <c r="H365" s="363" t="s">
        <v>921</v>
      </c>
      <c r="I365" s="363" t="s">
        <v>616</v>
      </c>
      <c r="J365" s="480">
        <v>55548</v>
      </c>
      <c r="K365" s="363" t="s">
        <v>485</v>
      </c>
      <c r="L365" s="516"/>
      <c r="M365" s="263"/>
      <c r="N365" s="263"/>
      <c r="O365" s="320"/>
      <c r="R365" s="470"/>
      <c r="S365" s="470"/>
      <c r="T365" s="470"/>
      <c r="U365" s="470"/>
      <c r="V365" s="470"/>
      <c r="W365" s="470"/>
      <c r="X365" s="470"/>
      <c r="Y365" s="470"/>
      <c r="Z365" s="470"/>
      <c r="AA365" s="470"/>
      <c r="AB365" s="470"/>
      <c r="AC365" s="470"/>
      <c r="AD365" s="470"/>
      <c r="AE365" s="470"/>
      <c r="AF365" s="470"/>
      <c r="AG365" s="470"/>
      <c r="AH365" s="470"/>
    </row>
    <row r="366" spans="2:34" s="206" customFormat="1" ht="15.75">
      <c r="B366" s="319" t="e">
        <f>VLOOKUP(C366,[1]!Companies[#Data],3,FALSE)</f>
        <v>#REF!</v>
      </c>
      <c r="C366" s="321" t="s">
        <v>902</v>
      </c>
      <c r="D366" s="263" t="s">
        <v>630</v>
      </c>
      <c r="E366" s="263" t="s">
        <v>646</v>
      </c>
      <c r="F366" s="363" t="s">
        <v>486</v>
      </c>
      <c r="G366" s="478" t="s">
        <v>486</v>
      </c>
      <c r="H366" s="363" t="s">
        <v>922</v>
      </c>
      <c r="I366" s="363" t="s">
        <v>616</v>
      </c>
      <c r="J366" s="480">
        <v>5952</v>
      </c>
      <c r="K366" s="363" t="s">
        <v>485</v>
      </c>
      <c r="L366" s="516"/>
      <c r="M366" s="263"/>
      <c r="N366" s="263"/>
      <c r="O366" s="320"/>
      <c r="R366" s="470"/>
      <c r="S366" s="470"/>
      <c r="T366" s="470"/>
      <c r="U366" s="470"/>
      <c r="V366" s="470"/>
      <c r="W366" s="470"/>
      <c r="X366" s="470"/>
      <c r="Y366" s="470"/>
      <c r="Z366" s="470"/>
      <c r="AA366" s="470"/>
      <c r="AB366" s="470"/>
      <c r="AC366" s="470"/>
      <c r="AD366" s="470"/>
      <c r="AE366" s="470"/>
      <c r="AF366" s="470"/>
      <c r="AG366" s="470"/>
      <c r="AH366" s="470"/>
    </row>
    <row r="367" spans="2:34" s="206" customFormat="1" ht="15.75">
      <c r="B367" s="319" t="e">
        <f>VLOOKUP(C367,[1]!Companies[#Data],3,FALSE)</f>
        <v>#REF!</v>
      </c>
      <c r="C367" s="321" t="s">
        <v>902</v>
      </c>
      <c r="D367" s="263" t="s">
        <v>630</v>
      </c>
      <c r="E367" s="263" t="s">
        <v>646</v>
      </c>
      <c r="F367" s="363" t="s">
        <v>486</v>
      </c>
      <c r="G367" s="478" t="s">
        <v>486</v>
      </c>
      <c r="H367" s="363" t="s">
        <v>923</v>
      </c>
      <c r="I367" s="363" t="s">
        <v>616</v>
      </c>
      <c r="J367" s="480">
        <v>31742</v>
      </c>
      <c r="K367" s="363" t="s">
        <v>485</v>
      </c>
      <c r="L367" s="516"/>
      <c r="M367" s="263"/>
      <c r="N367" s="263"/>
      <c r="O367" s="320"/>
      <c r="R367" s="470"/>
      <c r="S367" s="470"/>
      <c r="T367" s="470"/>
      <c r="U367" s="470"/>
      <c r="V367" s="470"/>
      <c r="W367" s="470"/>
      <c r="X367" s="470"/>
      <c r="Y367" s="470"/>
      <c r="Z367" s="470"/>
      <c r="AA367" s="470"/>
      <c r="AB367" s="470"/>
      <c r="AC367" s="470"/>
      <c r="AD367" s="470"/>
      <c r="AE367" s="470"/>
      <c r="AF367" s="470"/>
      <c r="AG367" s="470"/>
      <c r="AH367" s="470"/>
    </row>
    <row r="368" spans="2:34" s="206" customFormat="1" ht="15.75">
      <c r="B368" s="319" t="e">
        <f>VLOOKUP(C368,[1]!Companies[#Data],3,FALSE)</f>
        <v>#REF!</v>
      </c>
      <c r="C368" s="321" t="s">
        <v>902</v>
      </c>
      <c r="D368" s="263" t="s">
        <v>630</v>
      </c>
      <c r="E368" s="263" t="s">
        <v>646</v>
      </c>
      <c r="F368" s="363" t="s">
        <v>486</v>
      </c>
      <c r="G368" s="478" t="s">
        <v>486</v>
      </c>
      <c r="H368" s="363" t="s">
        <v>924</v>
      </c>
      <c r="I368" s="363" t="s">
        <v>616</v>
      </c>
      <c r="J368" s="480">
        <v>26868</v>
      </c>
      <c r="K368" s="363" t="s">
        <v>485</v>
      </c>
      <c r="L368" s="516"/>
      <c r="M368" s="263"/>
      <c r="N368" s="263"/>
      <c r="O368" s="320"/>
      <c r="R368" s="470"/>
      <c r="S368" s="470"/>
      <c r="T368" s="470"/>
      <c r="U368" s="470"/>
      <c r="V368" s="470"/>
      <c r="W368" s="470"/>
      <c r="X368" s="470"/>
      <c r="Y368" s="470"/>
      <c r="Z368" s="470"/>
      <c r="AA368" s="470"/>
      <c r="AB368" s="470"/>
      <c r="AC368" s="470"/>
      <c r="AD368" s="470"/>
      <c r="AE368" s="470"/>
      <c r="AF368" s="470"/>
      <c r="AG368" s="470"/>
      <c r="AH368" s="470"/>
    </row>
    <row r="369" spans="2:34" s="206" customFormat="1" ht="15.75">
      <c r="B369" s="319" t="e">
        <f>VLOOKUP(C369,[1]!Companies[#Data],3,FALSE)</f>
        <v>#REF!</v>
      </c>
      <c r="C369" s="321" t="s">
        <v>902</v>
      </c>
      <c r="D369" s="263" t="s">
        <v>630</v>
      </c>
      <c r="E369" s="263" t="s">
        <v>646</v>
      </c>
      <c r="F369" s="363" t="s">
        <v>486</v>
      </c>
      <c r="G369" s="478" t="s">
        <v>486</v>
      </c>
      <c r="H369" s="363" t="s">
        <v>925</v>
      </c>
      <c r="I369" s="363" t="s">
        <v>616</v>
      </c>
      <c r="J369" s="480">
        <v>3024</v>
      </c>
      <c r="K369" s="363" t="s">
        <v>485</v>
      </c>
      <c r="L369" s="516"/>
      <c r="M369" s="263"/>
      <c r="N369" s="263"/>
      <c r="O369" s="320"/>
      <c r="R369" s="470"/>
      <c r="S369" s="470"/>
      <c r="T369" s="470"/>
      <c r="U369" s="470"/>
      <c r="V369" s="470"/>
      <c r="W369" s="470"/>
      <c r="X369" s="470"/>
      <c r="Y369" s="470"/>
      <c r="Z369" s="470"/>
      <c r="AA369" s="470"/>
      <c r="AB369" s="470"/>
      <c r="AC369" s="470"/>
      <c r="AD369" s="470"/>
      <c r="AE369" s="470"/>
      <c r="AF369" s="470"/>
      <c r="AG369" s="470"/>
      <c r="AH369" s="470"/>
    </row>
    <row r="370" spans="2:34" s="206" customFormat="1" ht="15.75">
      <c r="B370" s="319" t="e">
        <f>VLOOKUP(C370,[1]!Companies[#Data],3,FALSE)</f>
        <v>#REF!</v>
      </c>
      <c r="C370" s="321" t="s">
        <v>902</v>
      </c>
      <c r="D370" s="263" t="s">
        <v>630</v>
      </c>
      <c r="E370" s="263" t="s">
        <v>646</v>
      </c>
      <c r="F370" s="363" t="s">
        <v>486</v>
      </c>
      <c r="G370" s="478" t="s">
        <v>486</v>
      </c>
      <c r="H370" s="363" t="s">
        <v>926</v>
      </c>
      <c r="I370" s="363" t="s">
        <v>616</v>
      </c>
      <c r="J370" s="480">
        <v>990</v>
      </c>
      <c r="K370" s="363" t="s">
        <v>485</v>
      </c>
      <c r="L370" s="516"/>
      <c r="M370" s="263"/>
      <c r="N370" s="263"/>
      <c r="O370" s="320"/>
      <c r="R370" s="470"/>
      <c r="S370" s="470"/>
      <c r="T370" s="470"/>
      <c r="U370" s="470"/>
      <c r="V370" s="470"/>
      <c r="W370" s="470"/>
      <c r="X370" s="470"/>
      <c r="Y370" s="470"/>
      <c r="Z370" s="470"/>
      <c r="AA370" s="470"/>
      <c r="AB370" s="470"/>
      <c r="AC370" s="470"/>
      <c r="AD370" s="470"/>
      <c r="AE370" s="470"/>
      <c r="AF370" s="470"/>
      <c r="AG370" s="470"/>
      <c r="AH370" s="470"/>
    </row>
    <row r="371" spans="2:34" s="206" customFormat="1" ht="15.75">
      <c r="B371" s="319" t="e">
        <f>VLOOKUP(C371,[1]!Companies[#Data],3,FALSE)</f>
        <v>#REF!</v>
      </c>
      <c r="C371" s="321" t="s">
        <v>902</v>
      </c>
      <c r="D371" s="263" t="s">
        <v>630</v>
      </c>
      <c r="E371" s="263" t="s">
        <v>646</v>
      </c>
      <c r="F371" s="363" t="s">
        <v>486</v>
      </c>
      <c r="G371" s="478" t="s">
        <v>486</v>
      </c>
      <c r="H371" s="363" t="s">
        <v>927</v>
      </c>
      <c r="I371" s="363" t="s">
        <v>616</v>
      </c>
      <c r="J371" s="480">
        <v>2076</v>
      </c>
      <c r="K371" s="363" t="s">
        <v>485</v>
      </c>
      <c r="L371" s="516"/>
      <c r="M371" s="263"/>
      <c r="N371" s="263"/>
      <c r="O371" s="320"/>
      <c r="R371" s="470"/>
      <c r="S371" s="470"/>
      <c r="T371" s="470"/>
      <c r="U371" s="470"/>
      <c r="V371" s="470"/>
      <c r="W371" s="470"/>
      <c r="X371" s="470"/>
      <c r="Y371" s="470"/>
      <c r="Z371" s="470"/>
      <c r="AA371" s="470"/>
      <c r="AB371" s="470"/>
      <c r="AC371" s="470"/>
      <c r="AD371" s="470"/>
      <c r="AE371" s="470"/>
      <c r="AF371" s="470"/>
      <c r="AG371" s="470"/>
      <c r="AH371" s="470"/>
    </row>
    <row r="372" spans="2:34" s="206" customFormat="1" ht="15.75">
      <c r="B372" s="319" t="e">
        <f>VLOOKUP(C372,[1]!Companies[#Data],3,FALSE)</f>
        <v>#REF!</v>
      </c>
      <c r="C372" s="321" t="s">
        <v>902</v>
      </c>
      <c r="D372" s="263" t="s">
        <v>630</v>
      </c>
      <c r="E372" s="263" t="s">
        <v>646</v>
      </c>
      <c r="F372" s="363" t="s">
        <v>486</v>
      </c>
      <c r="G372" s="478" t="s">
        <v>486</v>
      </c>
      <c r="H372" s="363" t="s">
        <v>928</v>
      </c>
      <c r="I372" s="363" t="s">
        <v>616</v>
      </c>
      <c r="J372" s="480">
        <v>3308</v>
      </c>
      <c r="K372" s="363" t="s">
        <v>485</v>
      </c>
      <c r="L372" s="516"/>
      <c r="M372" s="263"/>
      <c r="N372" s="263"/>
      <c r="O372" s="320"/>
      <c r="R372" s="470"/>
      <c r="S372" s="470"/>
      <c r="T372" s="470"/>
      <c r="U372" s="470"/>
      <c r="V372" s="470"/>
      <c r="W372" s="470"/>
      <c r="X372" s="470"/>
      <c r="Y372" s="470"/>
      <c r="Z372" s="470"/>
      <c r="AA372" s="470"/>
      <c r="AB372" s="470"/>
      <c r="AC372" s="470"/>
      <c r="AD372" s="470"/>
      <c r="AE372" s="470"/>
      <c r="AF372" s="470"/>
      <c r="AG372" s="470"/>
      <c r="AH372" s="470"/>
    </row>
    <row r="373" spans="2:34" s="206" customFormat="1" ht="15.75">
      <c r="B373" s="319" t="e">
        <f>VLOOKUP(C373,[1]!Companies[#Data],3,FALSE)</f>
        <v>#REF!</v>
      </c>
      <c r="C373" s="321" t="s">
        <v>902</v>
      </c>
      <c r="D373" s="263" t="s">
        <v>630</v>
      </c>
      <c r="E373" s="263" t="s">
        <v>646</v>
      </c>
      <c r="F373" s="363" t="s">
        <v>486</v>
      </c>
      <c r="G373" s="478" t="s">
        <v>486</v>
      </c>
      <c r="H373" s="363" t="s">
        <v>929</v>
      </c>
      <c r="I373" s="363" t="s">
        <v>616</v>
      </c>
      <c r="J373" s="480">
        <v>155508</v>
      </c>
      <c r="K373" s="363" t="s">
        <v>485</v>
      </c>
      <c r="L373" s="516"/>
      <c r="M373" s="263"/>
      <c r="N373" s="263"/>
      <c r="O373" s="320"/>
      <c r="R373" s="470"/>
      <c r="S373" s="470"/>
      <c r="T373" s="470"/>
      <c r="U373" s="470"/>
      <c r="V373" s="470"/>
      <c r="W373" s="470"/>
      <c r="X373" s="470"/>
      <c r="Y373" s="470"/>
      <c r="Z373" s="470"/>
      <c r="AA373" s="470"/>
      <c r="AB373" s="470"/>
      <c r="AC373" s="470"/>
      <c r="AD373" s="470"/>
      <c r="AE373" s="470"/>
      <c r="AF373" s="470"/>
      <c r="AG373" s="470"/>
      <c r="AH373" s="470"/>
    </row>
    <row r="374" spans="2:34" s="206" customFormat="1" ht="15.75">
      <c r="B374" s="319" t="e">
        <f>VLOOKUP(C374,[1]!Companies[#Data],3,FALSE)</f>
        <v>#REF!</v>
      </c>
      <c r="C374" s="321" t="s">
        <v>902</v>
      </c>
      <c r="D374" s="263" t="s">
        <v>630</v>
      </c>
      <c r="E374" s="263" t="s">
        <v>646</v>
      </c>
      <c r="F374" s="363" t="s">
        <v>486</v>
      </c>
      <c r="G374" s="478" t="s">
        <v>486</v>
      </c>
      <c r="H374" s="363" t="s">
        <v>930</v>
      </c>
      <c r="I374" s="363" t="s">
        <v>616</v>
      </c>
      <c r="J374" s="480">
        <v>9920</v>
      </c>
      <c r="K374" s="363" t="s">
        <v>485</v>
      </c>
      <c r="L374" s="516"/>
      <c r="M374" s="263"/>
      <c r="N374" s="263"/>
      <c r="O374" s="320"/>
      <c r="R374" s="470"/>
      <c r="S374" s="470"/>
      <c r="T374" s="470"/>
      <c r="U374" s="470"/>
      <c r="V374" s="470"/>
      <c r="W374" s="470"/>
      <c r="X374" s="470"/>
      <c r="Y374" s="470"/>
      <c r="Z374" s="470"/>
      <c r="AA374" s="470"/>
      <c r="AB374" s="470"/>
      <c r="AC374" s="470"/>
      <c r="AD374" s="470"/>
      <c r="AE374" s="470"/>
      <c r="AF374" s="470"/>
      <c r="AG374" s="470"/>
      <c r="AH374" s="470"/>
    </row>
    <row r="375" spans="2:34" s="206" customFormat="1" ht="15.75">
      <c r="B375" s="319" t="e">
        <f>VLOOKUP(C375,[1]!Companies[#Data],3,FALSE)</f>
        <v>#REF!</v>
      </c>
      <c r="C375" s="321" t="s">
        <v>902</v>
      </c>
      <c r="D375" s="263" t="s">
        <v>630</v>
      </c>
      <c r="E375" s="263" t="s">
        <v>646</v>
      </c>
      <c r="F375" s="363" t="s">
        <v>486</v>
      </c>
      <c r="G375" s="478" t="s">
        <v>486</v>
      </c>
      <c r="H375" s="363" t="s">
        <v>931</v>
      </c>
      <c r="I375" s="363" t="s">
        <v>616</v>
      </c>
      <c r="J375" s="480">
        <v>159584</v>
      </c>
      <c r="K375" s="363" t="s">
        <v>485</v>
      </c>
      <c r="L375" s="516"/>
      <c r="M375" s="263"/>
      <c r="N375" s="263"/>
      <c r="O375" s="320"/>
      <c r="R375" s="470"/>
      <c r="S375" s="470"/>
      <c r="T375" s="470"/>
      <c r="U375" s="470"/>
      <c r="V375" s="470"/>
      <c r="W375" s="470"/>
      <c r="X375" s="470"/>
      <c r="Y375" s="470"/>
      <c r="Z375" s="470"/>
      <c r="AA375" s="470"/>
      <c r="AB375" s="470"/>
      <c r="AC375" s="470"/>
      <c r="AD375" s="470"/>
      <c r="AE375" s="470"/>
      <c r="AF375" s="470"/>
      <c r="AG375" s="470"/>
      <c r="AH375" s="470"/>
    </row>
    <row r="376" spans="2:34" s="206" customFormat="1" ht="15.75">
      <c r="B376" s="319" t="e">
        <f>VLOOKUP(C376,[1]!Companies[#Data],3,FALSE)</f>
        <v>#REF!</v>
      </c>
      <c r="C376" s="321" t="s">
        <v>902</v>
      </c>
      <c r="D376" s="263" t="s">
        <v>630</v>
      </c>
      <c r="E376" s="263" t="s">
        <v>646</v>
      </c>
      <c r="F376" s="363" t="s">
        <v>486</v>
      </c>
      <c r="G376" s="478" t="s">
        <v>486</v>
      </c>
      <c r="H376" s="363" t="s">
        <v>932</v>
      </c>
      <c r="I376" s="363" t="s">
        <v>616</v>
      </c>
      <c r="J376" s="480">
        <v>873174</v>
      </c>
      <c r="K376" s="363" t="s">
        <v>485</v>
      </c>
      <c r="L376" s="516"/>
      <c r="M376" s="263"/>
      <c r="N376" s="263"/>
      <c r="O376" s="320"/>
      <c r="R376" s="470"/>
      <c r="S376" s="470"/>
      <c r="T376" s="470"/>
      <c r="U376" s="470"/>
      <c r="V376" s="470"/>
      <c r="W376" s="470"/>
      <c r="X376" s="470"/>
      <c r="Y376" s="470"/>
      <c r="Z376" s="470"/>
      <c r="AA376" s="470"/>
      <c r="AB376" s="470"/>
      <c r="AC376" s="470"/>
      <c r="AD376" s="470"/>
      <c r="AE376" s="470"/>
      <c r="AF376" s="470"/>
      <c r="AG376" s="470"/>
      <c r="AH376" s="470"/>
    </row>
    <row r="377" spans="2:34" s="206" customFormat="1" ht="15.75">
      <c r="B377" s="319" t="e">
        <f>VLOOKUP(C377,[1]!Companies[#Data],3,FALSE)</f>
        <v>#REF!</v>
      </c>
      <c r="C377" s="321" t="s">
        <v>902</v>
      </c>
      <c r="D377" s="263" t="s">
        <v>630</v>
      </c>
      <c r="E377" s="263" t="s">
        <v>646</v>
      </c>
      <c r="F377" s="363" t="s">
        <v>486</v>
      </c>
      <c r="G377" s="478" t="s">
        <v>486</v>
      </c>
      <c r="H377" s="363" t="s">
        <v>933</v>
      </c>
      <c r="I377" s="363" t="s">
        <v>616</v>
      </c>
      <c r="J377" s="480">
        <v>79402</v>
      </c>
      <c r="K377" s="363" t="s">
        <v>485</v>
      </c>
      <c r="L377" s="516"/>
      <c r="M377" s="263"/>
      <c r="N377" s="263"/>
      <c r="O377" s="320"/>
      <c r="R377" s="470"/>
      <c r="S377" s="470"/>
      <c r="T377" s="470"/>
      <c r="U377" s="470"/>
      <c r="V377" s="470"/>
      <c r="W377" s="470"/>
      <c r="X377" s="470"/>
      <c r="Y377" s="470"/>
      <c r="Z377" s="470"/>
      <c r="AA377" s="470"/>
      <c r="AB377" s="470"/>
      <c r="AC377" s="470"/>
      <c r="AD377" s="470"/>
      <c r="AE377" s="470"/>
      <c r="AF377" s="470"/>
      <c r="AG377" s="470"/>
      <c r="AH377" s="470"/>
    </row>
    <row r="378" spans="2:34" s="206" customFormat="1" ht="15.75">
      <c r="B378" s="319" t="e">
        <f>VLOOKUP(C378,[1]!Companies[#Data],3,FALSE)</f>
        <v>#REF!</v>
      </c>
      <c r="C378" s="321" t="s">
        <v>902</v>
      </c>
      <c r="D378" s="263" t="s">
        <v>630</v>
      </c>
      <c r="E378" s="263" t="s">
        <v>646</v>
      </c>
      <c r="F378" s="363" t="s">
        <v>486</v>
      </c>
      <c r="G378" s="478" t="s">
        <v>486</v>
      </c>
      <c r="H378" s="363" t="s">
        <v>934</v>
      </c>
      <c r="I378" s="363" t="s">
        <v>616</v>
      </c>
      <c r="J378" s="480">
        <v>974</v>
      </c>
      <c r="K378" s="363" t="s">
        <v>485</v>
      </c>
      <c r="L378" s="516"/>
      <c r="M378" s="263"/>
      <c r="N378" s="263"/>
      <c r="O378" s="320"/>
      <c r="R378" s="470"/>
      <c r="S378" s="470"/>
      <c r="T378" s="470"/>
      <c r="U378" s="470"/>
      <c r="V378" s="470"/>
      <c r="W378" s="470"/>
      <c r="X378" s="470"/>
      <c r="Y378" s="470"/>
      <c r="Z378" s="470"/>
      <c r="AA378" s="470"/>
      <c r="AB378" s="470"/>
      <c r="AC378" s="470"/>
      <c r="AD378" s="470"/>
      <c r="AE378" s="470"/>
      <c r="AF378" s="470"/>
      <c r="AG378" s="470"/>
      <c r="AH378" s="470"/>
    </row>
    <row r="379" spans="2:34" s="206" customFormat="1" ht="15.75">
      <c r="B379" s="319" t="e">
        <f>VLOOKUP(C379,[1]!Companies[#Data],3,FALSE)</f>
        <v>#REF!</v>
      </c>
      <c r="C379" s="321" t="s">
        <v>902</v>
      </c>
      <c r="D379" s="263" t="s">
        <v>630</v>
      </c>
      <c r="E379" s="263" t="s">
        <v>646</v>
      </c>
      <c r="F379" s="363" t="s">
        <v>486</v>
      </c>
      <c r="G379" s="478" t="s">
        <v>486</v>
      </c>
      <c r="H379" s="363" t="s">
        <v>935</v>
      </c>
      <c r="I379" s="363" t="s">
        <v>616</v>
      </c>
      <c r="J379" s="480">
        <v>9946</v>
      </c>
      <c r="K379" s="363" t="s">
        <v>485</v>
      </c>
      <c r="L379" s="516"/>
      <c r="M379" s="263"/>
      <c r="N379" s="263"/>
      <c r="O379" s="320"/>
      <c r="R379" s="470"/>
      <c r="S379" s="470"/>
      <c r="T379" s="470"/>
      <c r="U379" s="470"/>
      <c r="V379" s="470"/>
      <c r="W379" s="470"/>
      <c r="X379" s="470"/>
      <c r="Y379" s="470"/>
      <c r="Z379" s="470"/>
      <c r="AA379" s="470"/>
      <c r="AB379" s="470"/>
      <c r="AC379" s="470"/>
      <c r="AD379" s="470"/>
      <c r="AE379" s="470"/>
      <c r="AF379" s="470"/>
      <c r="AG379" s="470"/>
      <c r="AH379" s="470"/>
    </row>
    <row r="380" spans="2:34" s="206" customFormat="1" ht="15.75">
      <c r="B380" s="319" t="e">
        <f>VLOOKUP(C380,[1]!Companies[#Data],3,FALSE)</f>
        <v>#REF!</v>
      </c>
      <c r="C380" s="321" t="s">
        <v>902</v>
      </c>
      <c r="D380" s="263" t="s">
        <v>630</v>
      </c>
      <c r="E380" s="263" t="s">
        <v>646</v>
      </c>
      <c r="F380" s="363" t="s">
        <v>486</v>
      </c>
      <c r="G380" s="478" t="s">
        <v>486</v>
      </c>
      <c r="H380" s="363" t="s">
        <v>936</v>
      </c>
      <c r="I380" s="363" t="s">
        <v>616</v>
      </c>
      <c r="J380" s="480">
        <v>35160</v>
      </c>
      <c r="K380" s="363" t="s">
        <v>485</v>
      </c>
      <c r="L380" s="516"/>
      <c r="M380" s="263"/>
      <c r="N380" s="263"/>
      <c r="O380" s="320"/>
      <c r="R380" s="470"/>
      <c r="S380" s="470"/>
      <c r="T380" s="470"/>
      <c r="U380" s="470"/>
      <c r="V380" s="470"/>
      <c r="W380" s="470"/>
      <c r="X380" s="470"/>
      <c r="Y380" s="470"/>
      <c r="Z380" s="470"/>
      <c r="AA380" s="470"/>
      <c r="AB380" s="470"/>
      <c r="AC380" s="470"/>
      <c r="AD380" s="470"/>
      <c r="AE380" s="470"/>
      <c r="AF380" s="470"/>
      <c r="AG380" s="470"/>
      <c r="AH380" s="470"/>
    </row>
    <row r="381" spans="2:34" s="206" customFormat="1" ht="15.75">
      <c r="B381" s="319" t="e">
        <f>VLOOKUP(C381,[1]!Companies[#Data],3,FALSE)</f>
        <v>#REF!</v>
      </c>
      <c r="C381" s="321" t="s">
        <v>902</v>
      </c>
      <c r="D381" s="263" t="s">
        <v>630</v>
      </c>
      <c r="E381" s="263" t="s">
        <v>646</v>
      </c>
      <c r="F381" s="363" t="s">
        <v>486</v>
      </c>
      <c r="G381" s="478" t="s">
        <v>486</v>
      </c>
      <c r="H381" s="363" t="s">
        <v>937</v>
      </c>
      <c r="I381" s="363" t="s">
        <v>616</v>
      </c>
      <c r="J381" s="480">
        <v>2669142</v>
      </c>
      <c r="K381" s="363" t="s">
        <v>485</v>
      </c>
      <c r="L381" s="516"/>
      <c r="M381" s="263"/>
      <c r="N381" s="263"/>
      <c r="O381" s="320"/>
      <c r="R381" s="470"/>
      <c r="S381" s="470"/>
      <c r="T381" s="470"/>
      <c r="U381" s="470"/>
      <c r="V381" s="470"/>
      <c r="W381" s="470"/>
      <c r="X381" s="470"/>
      <c r="Y381" s="470"/>
      <c r="Z381" s="470"/>
      <c r="AA381" s="470"/>
      <c r="AB381" s="470"/>
      <c r="AC381" s="470"/>
      <c r="AD381" s="470"/>
      <c r="AE381" s="470"/>
      <c r="AF381" s="470"/>
      <c r="AG381" s="470"/>
      <c r="AH381" s="470"/>
    </row>
    <row r="382" spans="2:34" s="206" customFormat="1" ht="15.75">
      <c r="B382" s="319" t="e">
        <f>VLOOKUP(C382,[1]!Companies[#Data],3,FALSE)</f>
        <v>#REF!</v>
      </c>
      <c r="C382" s="321" t="s">
        <v>902</v>
      </c>
      <c r="D382" s="263" t="s">
        <v>630</v>
      </c>
      <c r="E382" s="263" t="s">
        <v>646</v>
      </c>
      <c r="F382" s="363" t="s">
        <v>486</v>
      </c>
      <c r="G382" s="478" t="s">
        <v>486</v>
      </c>
      <c r="H382" s="363" t="s">
        <v>938</v>
      </c>
      <c r="I382" s="363" t="s">
        <v>616</v>
      </c>
      <c r="J382" s="480">
        <v>384040</v>
      </c>
      <c r="K382" s="363" t="s">
        <v>485</v>
      </c>
      <c r="L382" s="516"/>
      <c r="M382" s="263"/>
      <c r="N382" s="263"/>
      <c r="O382" s="320"/>
      <c r="R382" s="470"/>
      <c r="S382" s="470"/>
      <c r="T382" s="470"/>
      <c r="U382" s="470"/>
      <c r="V382" s="470"/>
      <c r="W382" s="470"/>
      <c r="X382" s="470"/>
      <c r="Y382" s="470"/>
      <c r="Z382" s="470"/>
      <c r="AA382" s="470"/>
      <c r="AB382" s="470"/>
      <c r="AC382" s="470"/>
      <c r="AD382" s="470"/>
      <c r="AE382" s="470"/>
      <c r="AF382" s="470"/>
      <c r="AG382" s="470"/>
      <c r="AH382" s="470"/>
    </row>
    <row r="383" spans="2:34" s="206" customFormat="1" ht="15.75">
      <c r="B383" s="319" t="e">
        <f>VLOOKUP(C383,[1]!Companies[#Data],3,FALSE)</f>
        <v>#REF!</v>
      </c>
      <c r="C383" s="321" t="s">
        <v>902</v>
      </c>
      <c r="D383" s="263" t="s">
        <v>630</v>
      </c>
      <c r="E383" s="263" t="s">
        <v>646</v>
      </c>
      <c r="F383" s="363" t="s">
        <v>486</v>
      </c>
      <c r="G383" s="478" t="s">
        <v>486</v>
      </c>
      <c r="H383" s="363" t="s">
        <v>939</v>
      </c>
      <c r="I383" s="363" t="s">
        <v>616</v>
      </c>
      <c r="J383" s="480">
        <v>199708</v>
      </c>
      <c r="K383" s="363" t="s">
        <v>485</v>
      </c>
      <c r="L383" s="516"/>
      <c r="M383" s="263"/>
      <c r="N383" s="263"/>
      <c r="O383" s="320"/>
      <c r="R383" s="470"/>
      <c r="S383" s="470"/>
      <c r="T383" s="470"/>
      <c r="U383" s="470"/>
      <c r="V383" s="470"/>
      <c r="W383" s="470"/>
      <c r="X383" s="470"/>
      <c r="Y383" s="470"/>
      <c r="Z383" s="470"/>
      <c r="AA383" s="470"/>
      <c r="AB383" s="470"/>
      <c r="AC383" s="470"/>
      <c r="AD383" s="470"/>
      <c r="AE383" s="470"/>
      <c r="AF383" s="470"/>
      <c r="AG383" s="470"/>
      <c r="AH383" s="470"/>
    </row>
    <row r="384" spans="2:34" s="206" customFormat="1" ht="15.75">
      <c r="B384" s="319" t="e">
        <f>VLOOKUP(C384,[1]!Companies[#Data],3,FALSE)</f>
        <v>#REF!</v>
      </c>
      <c r="C384" s="321" t="s">
        <v>902</v>
      </c>
      <c r="D384" s="263" t="s">
        <v>630</v>
      </c>
      <c r="E384" s="263" t="s">
        <v>646</v>
      </c>
      <c r="F384" s="363" t="s">
        <v>486</v>
      </c>
      <c r="G384" s="478" t="s">
        <v>486</v>
      </c>
      <c r="H384" s="363" t="s">
        <v>940</v>
      </c>
      <c r="I384" s="363" t="s">
        <v>616</v>
      </c>
      <c r="J384" s="480">
        <v>2976</v>
      </c>
      <c r="K384" s="363" t="s">
        <v>485</v>
      </c>
      <c r="L384" s="516"/>
      <c r="M384" s="263"/>
      <c r="N384" s="263"/>
      <c r="O384" s="320"/>
      <c r="R384" s="470"/>
      <c r="S384" s="470"/>
      <c r="T384" s="470"/>
      <c r="U384" s="470"/>
      <c r="V384" s="470"/>
      <c r="W384" s="470"/>
      <c r="X384" s="470"/>
      <c r="Y384" s="470"/>
      <c r="Z384" s="470"/>
      <c r="AA384" s="470"/>
      <c r="AB384" s="470"/>
      <c r="AC384" s="470"/>
      <c r="AD384" s="470"/>
      <c r="AE384" s="470"/>
      <c r="AF384" s="470"/>
      <c r="AG384" s="470"/>
      <c r="AH384" s="470"/>
    </row>
    <row r="385" spans="2:34" s="206" customFormat="1" ht="15.75">
      <c r="B385" s="319" t="e">
        <f>VLOOKUP(C385,[1]!Companies[#Data],3,FALSE)</f>
        <v>#REF!</v>
      </c>
      <c r="C385" s="321" t="s">
        <v>902</v>
      </c>
      <c r="D385" s="263" t="s">
        <v>630</v>
      </c>
      <c r="E385" s="263" t="s">
        <v>646</v>
      </c>
      <c r="F385" s="363" t="s">
        <v>486</v>
      </c>
      <c r="G385" s="478" t="s">
        <v>486</v>
      </c>
      <c r="H385" s="363" t="s">
        <v>941</v>
      </c>
      <c r="I385" s="363" t="s">
        <v>616</v>
      </c>
      <c r="J385" s="480">
        <v>19840</v>
      </c>
      <c r="K385" s="363" t="s">
        <v>485</v>
      </c>
      <c r="L385" s="516"/>
      <c r="M385" s="263"/>
      <c r="N385" s="263"/>
      <c r="O385" s="320"/>
      <c r="R385" s="470"/>
      <c r="S385" s="470"/>
      <c r="T385" s="470"/>
      <c r="U385" s="470"/>
      <c r="V385" s="470"/>
      <c r="W385" s="470"/>
      <c r="X385" s="470"/>
      <c r="Y385" s="470"/>
      <c r="Z385" s="470"/>
      <c r="AA385" s="470"/>
      <c r="AB385" s="470"/>
      <c r="AC385" s="470"/>
      <c r="AD385" s="470"/>
      <c r="AE385" s="470"/>
      <c r="AF385" s="470"/>
      <c r="AG385" s="470"/>
      <c r="AH385" s="470"/>
    </row>
    <row r="386" spans="2:34" s="206" customFormat="1" ht="15.75">
      <c r="B386" s="319" t="e">
        <f>VLOOKUP(C386,[1]!Companies[#Data],3,FALSE)</f>
        <v>#REF!</v>
      </c>
      <c r="C386" s="321" t="s">
        <v>902</v>
      </c>
      <c r="D386" s="263" t="s">
        <v>630</v>
      </c>
      <c r="E386" s="263" t="s">
        <v>646</v>
      </c>
      <c r="F386" s="363" t="s">
        <v>486</v>
      </c>
      <c r="G386" s="478" t="s">
        <v>486</v>
      </c>
      <c r="H386" s="363" t="s">
        <v>941</v>
      </c>
      <c r="I386" s="363" t="s">
        <v>616</v>
      </c>
      <c r="J386" s="480">
        <v>5164</v>
      </c>
      <c r="K386" s="363" t="s">
        <v>485</v>
      </c>
      <c r="L386" s="516"/>
      <c r="M386" s="263"/>
      <c r="N386" s="263"/>
      <c r="O386" s="320"/>
      <c r="R386" s="470"/>
      <c r="S386" s="470"/>
      <c r="T386" s="470"/>
      <c r="U386" s="470"/>
      <c r="V386" s="470"/>
      <c r="W386" s="470"/>
      <c r="X386" s="470"/>
      <c r="Y386" s="470"/>
      <c r="Z386" s="470"/>
      <c r="AA386" s="470"/>
      <c r="AB386" s="470"/>
      <c r="AC386" s="470"/>
      <c r="AD386" s="470"/>
      <c r="AE386" s="470"/>
      <c r="AF386" s="470"/>
      <c r="AG386" s="470"/>
      <c r="AH386" s="470"/>
    </row>
    <row r="387" spans="2:34" s="206" customFormat="1" ht="15.75">
      <c r="B387" s="319" t="e">
        <f>VLOOKUP(C387,[1]!Companies[#Data],3,FALSE)</f>
        <v>#REF!</v>
      </c>
      <c r="C387" s="321" t="s">
        <v>902</v>
      </c>
      <c r="D387" s="263" t="s">
        <v>630</v>
      </c>
      <c r="E387" s="263" t="s">
        <v>646</v>
      </c>
      <c r="F387" s="363" t="s">
        <v>486</v>
      </c>
      <c r="G387" s="478" t="s">
        <v>486</v>
      </c>
      <c r="H387" s="363" t="s">
        <v>942</v>
      </c>
      <c r="I387" s="363" t="s">
        <v>616</v>
      </c>
      <c r="J387" s="480">
        <v>5524</v>
      </c>
      <c r="K387" s="363" t="s">
        <v>485</v>
      </c>
      <c r="L387" s="516"/>
      <c r="M387" s="263"/>
      <c r="N387" s="263"/>
      <c r="O387" s="320"/>
      <c r="R387" s="470"/>
      <c r="S387" s="470"/>
      <c r="T387" s="470"/>
      <c r="U387" s="470"/>
      <c r="V387" s="470"/>
      <c r="W387" s="470"/>
      <c r="X387" s="470"/>
      <c r="Y387" s="470"/>
      <c r="Z387" s="470"/>
      <c r="AA387" s="470"/>
      <c r="AB387" s="470"/>
      <c r="AC387" s="470"/>
      <c r="AD387" s="470"/>
      <c r="AE387" s="470"/>
      <c r="AF387" s="470"/>
      <c r="AG387" s="470"/>
      <c r="AH387" s="470"/>
    </row>
    <row r="388" spans="2:34" s="206" customFormat="1" ht="15.75">
      <c r="B388" s="319" t="e">
        <f>VLOOKUP(C388,[1]!Companies[#Data],3,FALSE)</f>
        <v>#REF!</v>
      </c>
      <c r="C388" s="321" t="s">
        <v>902</v>
      </c>
      <c r="D388" s="263" t="s">
        <v>630</v>
      </c>
      <c r="E388" s="263" t="s">
        <v>646</v>
      </c>
      <c r="F388" s="363" t="s">
        <v>486</v>
      </c>
      <c r="G388" s="478" t="s">
        <v>486</v>
      </c>
      <c r="H388" s="363" t="s">
        <v>943</v>
      </c>
      <c r="I388" s="363" t="s">
        <v>616</v>
      </c>
      <c r="J388" s="480">
        <v>6696</v>
      </c>
      <c r="K388" s="363" t="s">
        <v>485</v>
      </c>
      <c r="L388" s="516"/>
      <c r="M388" s="263"/>
      <c r="N388" s="263"/>
      <c r="O388" s="320"/>
      <c r="R388" s="470"/>
      <c r="S388" s="470"/>
      <c r="T388" s="470"/>
      <c r="U388" s="470"/>
      <c r="V388" s="470"/>
      <c r="W388" s="470"/>
      <c r="X388" s="470"/>
      <c r="Y388" s="470"/>
      <c r="Z388" s="470"/>
      <c r="AA388" s="470"/>
      <c r="AB388" s="470"/>
      <c r="AC388" s="470"/>
      <c r="AD388" s="470"/>
      <c r="AE388" s="470"/>
      <c r="AF388" s="470"/>
      <c r="AG388" s="470"/>
      <c r="AH388" s="470"/>
    </row>
    <row r="389" spans="2:34" s="206" customFormat="1" ht="15.75">
      <c r="B389" s="319" t="e">
        <f>VLOOKUP(C389,[1]!Companies[#Data],3,FALSE)</f>
        <v>#REF!</v>
      </c>
      <c r="C389" s="321" t="s">
        <v>902</v>
      </c>
      <c r="D389" s="263" t="s">
        <v>630</v>
      </c>
      <c r="E389" s="263" t="s">
        <v>646</v>
      </c>
      <c r="F389" s="363" t="s">
        <v>486</v>
      </c>
      <c r="G389" s="478" t="s">
        <v>486</v>
      </c>
      <c r="H389" s="363" t="s">
        <v>944</v>
      </c>
      <c r="I389" s="363" t="s">
        <v>616</v>
      </c>
      <c r="J389" s="480">
        <v>1098824</v>
      </c>
      <c r="K389" s="363" t="s">
        <v>485</v>
      </c>
      <c r="L389" s="516"/>
      <c r="M389" s="263"/>
      <c r="N389" s="263"/>
      <c r="O389" s="320"/>
      <c r="R389" s="470"/>
      <c r="S389" s="470"/>
      <c r="T389" s="470"/>
      <c r="U389" s="470"/>
      <c r="V389" s="470"/>
      <c r="W389" s="470"/>
      <c r="X389" s="470"/>
      <c r="Y389" s="470"/>
      <c r="Z389" s="470"/>
      <c r="AA389" s="470"/>
      <c r="AB389" s="470"/>
      <c r="AC389" s="470"/>
      <c r="AD389" s="470"/>
      <c r="AE389" s="470"/>
      <c r="AF389" s="470"/>
      <c r="AG389" s="470"/>
      <c r="AH389" s="470"/>
    </row>
    <row r="390" spans="2:34" s="206" customFormat="1" ht="15.75">
      <c r="B390" s="319" t="e">
        <f>VLOOKUP(C390,[1]!Companies[#Data],3,FALSE)</f>
        <v>#REF!</v>
      </c>
      <c r="C390" s="321" t="s">
        <v>902</v>
      </c>
      <c r="D390" s="263" t="s">
        <v>630</v>
      </c>
      <c r="E390" s="263" t="s">
        <v>646</v>
      </c>
      <c r="F390" s="363" t="s">
        <v>486</v>
      </c>
      <c r="G390" s="478" t="s">
        <v>486</v>
      </c>
      <c r="H390" s="363" t="s">
        <v>945</v>
      </c>
      <c r="I390" s="363" t="s">
        <v>616</v>
      </c>
      <c r="J390" s="480">
        <v>869904</v>
      </c>
      <c r="K390" s="363" t="s">
        <v>485</v>
      </c>
      <c r="L390" s="516"/>
      <c r="M390" s="263"/>
      <c r="N390" s="263"/>
      <c r="O390" s="320"/>
      <c r="R390" s="470"/>
      <c r="S390" s="470"/>
      <c r="T390" s="470"/>
      <c r="U390" s="470"/>
      <c r="V390" s="470"/>
      <c r="W390" s="470"/>
      <c r="X390" s="470"/>
      <c r="Y390" s="470"/>
      <c r="Z390" s="470"/>
      <c r="AA390" s="470"/>
      <c r="AB390" s="470"/>
      <c r="AC390" s="470"/>
      <c r="AD390" s="470"/>
      <c r="AE390" s="470"/>
      <c r="AF390" s="470"/>
      <c r="AG390" s="470"/>
      <c r="AH390" s="470"/>
    </row>
    <row r="391" spans="2:34" s="206" customFormat="1" ht="15.75">
      <c r="B391" s="319" t="e">
        <f>VLOOKUP(C391,[1]!Companies[#Data],3,FALSE)</f>
        <v>#REF!</v>
      </c>
      <c r="C391" s="321" t="s">
        <v>902</v>
      </c>
      <c r="D391" s="263" t="s">
        <v>630</v>
      </c>
      <c r="E391" s="263" t="s">
        <v>646</v>
      </c>
      <c r="F391" s="363" t="s">
        <v>486</v>
      </c>
      <c r="G391" s="478" t="s">
        <v>486</v>
      </c>
      <c r="H391" s="363" t="s">
        <v>946</v>
      </c>
      <c r="I391" s="363" t="s">
        <v>616</v>
      </c>
      <c r="J391" s="480">
        <v>6198</v>
      </c>
      <c r="K391" s="363" t="s">
        <v>485</v>
      </c>
      <c r="L391" s="516"/>
      <c r="M391" s="263"/>
      <c r="N391" s="263"/>
      <c r="O391" s="320"/>
      <c r="R391" s="470"/>
      <c r="S391" s="470"/>
      <c r="T391" s="470"/>
      <c r="U391" s="470"/>
      <c r="V391" s="470"/>
      <c r="W391" s="470"/>
      <c r="X391" s="470"/>
      <c r="Y391" s="470"/>
      <c r="Z391" s="470"/>
      <c r="AA391" s="470"/>
      <c r="AB391" s="470"/>
      <c r="AC391" s="470"/>
      <c r="AD391" s="470"/>
      <c r="AE391" s="470"/>
      <c r="AF391" s="470"/>
      <c r="AG391" s="470"/>
      <c r="AH391" s="470"/>
    </row>
    <row r="392" spans="2:34" s="206" customFormat="1" ht="15.75">
      <c r="B392" s="319" t="e">
        <f>VLOOKUP(C392,[1]!Companies[#Data],3,FALSE)</f>
        <v>#REF!</v>
      </c>
      <c r="C392" s="321" t="s">
        <v>1061</v>
      </c>
      <c r="D392" s="263"/>
      <c r="E392" s="263" t="s">
        <v>646</v>
      </c>
      <c r="F392" s="363" t="s">
        <v>486</v>
      </c>
      <c r="G392" s="478" t="s">
        <v>485</v>
      </c>
      <c r="H392" s="363" t="s">
        <v>888</v>
      </c>
      <c r="I392" s="363" t="s">
        <v>616</v>
      </c>
      <c r="J392" s="480">
        <v>23603145</v>
      </c>
      <c r="K392" s="363" t="s">
        <v>485</v>
      </c>
      <c r="L392" s="516"/>
      <c r="M392" s="263"/>
      <c r="N392" s="263"/>
      <c r="O392" s="320"/>
      <c r="R392" s="505"/>
      <c r="S392" s="505"/>
      <c r="T392" s="505"/>
      <c r="U392" s="505"/>
      <c r="V392" s="505"/>
      <c r="W392" s="505"/>
      <c r="X392" s="505"/>
      <c r="Y392" s="505"/>
      <c r="Z392" s="505"/>
      <c r="AA392" s="505"/>
      <c r="AB392" s="505"/>
      <c r="AC392" s="505"/>
      <c r="AD392" s="505"/>
      <c r="AE392" s="505"/>
      <c r="AF392" s="505"/>
      <c r="AG392" s="505"/>
      <c r="AH392" s="505"/>
    </row>
    <row r="393" spans="2:34" s="206" customFormat="1" ht="15.75">
      <c r="B393" s="319" t="e">
        <f>VLOOKUP(C393,[1]!Companies[#Data],3,FALSE)</f>
        <v>#REF!</v>
      </c>
      <c r="C393" s="321" t="s">
        <v>1062</v>
      </c>
      <c r="D393" s="263"/>
      <c r="E393" s="263" t="s">
        <v>646</v>
      </c>
      <c r="F393" s="363" t="s">
        <v>486</v>
      </c>
      <c r="G393" s="478" t="s">
        <v>485</v>
      </c>
      <c r="H393" s="363" t="s">
        <v>888</v>
      </c>
      <c r="I393" s="363" t="s">
        <v>616</v>
      </c>
      <c r="J393" s="480">
        <v>5121034</v>
      </c>
      <c r="K393" s="363" t="s">
        <v>485</v>
      </c>
      <c r="L393" s="516"/>
      <c r="M393" s="263"/>
      <c r="N393" s="263"/>
      <c r="O393" s="320"/>
      <c r="R393" s="505"/>
      <c r="S393" s="505"/>
      <c r="T393" s="505"/>
      <c r="U393" s="505"/>
      <c r="V393" s="505"/>
      <c r="W393" s="505"/>
      <c r="X393" s="505"/>
      <c r="Y393" s="505"/>
      <c r="Z393" s="505"/>
      <c r="AA393" s="505"/>
      <c r="AB393" s="505"/>
      <c r="AC393" s="505"/>
      <c r="AD393" s="505"/>
      <c r="AE393" s="505"/>
      <c r="AF393" s="505"/>
      <c r="AG393" s="505"/>
      <c r="AH393" s="505"/>
    </row>
    <row r="394" spans="2:34" s="206" customFormat="1" ht="15.75">
      <c r="B394" s="319" t="e">
        <f>VLOOKUP(C394,[1]!Companies[#Data],3,FALSE)</f>
        <v>#REF!</v>
      </c>
      <c r="C394" s="321" t="s">
        <v>1061</v>
      </c>
      <c r="D394" s="263"/>
      <c r="E394" s="263" t="s">
        <v>648</v>
      </c>
      <c r="F394" s="363" t="s">
        <v>486</v>
      </c>
      <c r="G394" s="478" t="s">
        <v>486</v>
      </c>
      <c r="H394" s="363">
        <v>227028</v>
      </c>
      <c r="I394" s="363" t="s">
        <v>616</v>
      </c>
      <c r="J394" s="480">
        <v>22745063</v>
      </c>
      <c r="K394" s="363" t="s">
        <v>485</v>
      </c>
      <c r="L394" s="516"/>
      <c r="M394" s="263"/>
      <c r="N394" s="263"/>
      <c r="O394" s="320"/>
      <c r="R394" s="505"/>
      <c r="S394" s="505"/>
      <c r="T394" s="505"/>
      <c r="U394" s="505"/>
      <c r="V394" s="505"/>
      <c r="W394" s="505"/>
      <c r="X394" s="505"/>
      <c r="Y394" s="505"/>
      <c r="Z394" s="505"/>
      <c r="AA394" s="505"/>
      <c r="AB394" s="505"/>
      <c r="AC394" s="505"/>
      <c r="AD394" s="505"/>
      <c r="AE394" s="505"/>
      <c r="AF394" s="505"/>
      <c r="AG394" s="505"/>
      <c r="AH394" s="505"/>
    </row>
    <row r="395" spans="2:34" s="206" customFormat="1" ht="15.75">
      <c r="B395" s="319" t="e">
        <f>VLOOKUP(C395,[1]!Companies[#Data],3,FALSE)</f>
        <v>#REF!</v>
      </c>
      <c r="C395" s="321" t="s">
        <v>1062</v>
      </c>
      <c r="D395" s="263"/>
      <c r="E395" s="263" t="s">
        <v>648</v>
      </c>
      <c r="F395" s="363" t="s">
        <v>486</v>
      </c>
      <c r="G395" s="478" t="s">
        <v>486</v>
      </c>
      <c r="H395" s="363">
        <v>188078</v>
      </c>
      <c r="I395" s="363" t="s">
        <v>616</v>
      </c>
      <c r="J395" s="480">
        <v>11748361</v>
      </c>
      <c r="K395" s="363" t="s">
        <v>485</v>
      </c>
      <c r="L395" s="516"/>
      <c r="M395" s="263"/>
      <c r="N395" s="263"/>
      <c r="O395" s="320"/>
      <c r="R395" s="505"/>
      <c r="S395" s="505"/>
      <c r="T395" s="505"/>
      <c r="U395" s="505"/>
      <c r="V395" s="505"/>
      <c r="W395" s="505"/>
      <c r="X395" s="505"/>
      <c r="Y395" s="505"/>
      <c r="Z395" s="505"/>
      <c r="AA395" s="505"/>
      <c r="AB395" s="505"/>
      <c r="AC395" s="505"/>
      <c r="AD395" s="505"/>
      <c r="AE395" s="505"/>
      <c r="AF395" s="505"/>
      <c r="AG395" s="505"/>
      <c r="AH395" s="505"/>
    </row>
    <row r="396" spans="2:34" s="206" customFormat="1" ht="15.75">
      <c r="B396" s="319" t="e">
        <f>VLOOKUP(C396,[1]!Companies[#Data],3,FALSE)</f>
        <v>#REF!</v>
      </c>
      <c r="C396" s="321" t="s">
        <v>1062</v>
      </c>
      <c r="D396" s="263"/>
      <c r="E396" s="263" t="s">
        <v>898</v>
      </c>
      <c r="F396" s="363" t="s">
        <v>486</v>
      </c>
      <c r="G396" s="478" t="s">
        <v>485</v>
      </c>
      <c r="H396" s="363" t="s">
        <v>888</v>
      </c>
      <c r="I396" s="363" t="s">
        <v>616</v>
      </c>
      <c r="J396" s="480">
        <v>133665526</v>
      </c>
      <c r="K396" s="363" t="s">
        <v>485</v>
      </c>
      <c r="L396" s="516"/>
      <c r="M396" s="263"/>
      <c r="N396" s="263"/>
      <c r="O396" s="320"/>
      <c r="R396" s="505"/>
      <c r="S396" s="505"/>
      <c r="T396" s="505"/>
      <c r="U396" s="505"/>
      <c r="V396" s="505"/>
      <c r="W396" s="505"/>
      <c r="X396" s="505"/>
      <c r="Y396" s="505"/>
      <c r="Z396" s="505"/>
      <c r="AA396" s="505"/>
      <c r="AB396" s="505"/>
      <c r="AC396" s="505"/>
      <c r="AD396" s="505"/>
      <c r="AE396" s="505"/>
      <c r="AF396" s="505"/>
      <c r="AG396" s="505"/>
      <c r="AH396" s="505"/>
    </row>
    <row r="397" spans="2:34" s="206" customFormat="1" ht="15.75">
      <c r="B397" s="319" t="e">
        <f>VLOOKUP(C397,[1]!Companies[#Data],3,FALSE)</f>
        <v>#REF!</v>
      </c>
      <c r="C397" s="321" t="s">
        <v>1062</v>
      </c>
      <c r="D397" s="263"/>
      <c r="E397" s="263" t="s">
        <v>899</v>
      </c>
      <c r="F397" s="363" t="s">
        <v>485</v>
      </c>
      <c r="G397" s="478" t="s">
        <v>485</v>
      </c>
      <c r="H397" s="363" t="s">
        <v>888</v>
      </c>
      <c r="I397" s="363" t="s">
        <v>616</v>
      </c>
      <c r="J397" s="480">
        <v>332037216</v>
      </c>
      <c r="K397" s="363" t="s">
        <v>485</v>
      </c>
      <c r="L397" s="516"/>
      <c r="M397" s="263"/>
      <c r="N397" s="263"/>
      <c r="O397" s="320"/>
      <c r="R397" s="505"/>
      <c r="S397" s="505"/>
      <c r="T397" s="505"/>
      <c r="U397" s="505"/>
      <c r="V397" s="505"/>
      <c r="W397" s="505"/>
      <c r="X397" s="505"/>
      <c r="Y397" s="505"/>
      <c r="Z397" s="505"/>
      <c r="AA397" s="505"/>
      <c r="AB397" s="505"/>
      <c r="AC397" s="505"/>
      <c r="AD397" s="505"/>
      <c r="AE397" s="505"/>
      <c r="AF397" s="505"/>
      <c r="AG397" s="505"/>
      <c r="AH397" s="505"/>
    </row>
    <row r="398" spans="2:34" s="206" customFormat="1" ht="15.75">
      <c r="B398" s="319" t="e">
        <f>VLOOKUP(C398,[1]!Companies[#Data],3,FALSE)</f>
        <v>#REF!</v>
      </c>
      <c r="C398" s="321" t="s">
        <v>1004</v>
      </c>
      <c r="D398" s="263" t="s">
        <v>630</v>
      </c>
      <c r="E398" s="263" t="s">
        <v>898</v>
      </c>
      <c r="F398" s="363" t="s">
        <v>485</v>
      </c>
      <c r="G398" s="478" t="s">
        <v>485</v>
      </c>
      <c r="H398" s="363" t="s">
        <v>888</v>
      </c>
      <c r="I398" s="363" t="s">
        <v>616</v>
      </c>
      <c r="J398" s="494">
        <v>73097865</v>
      </c>
      <c r="K398" s="363" t="s">
        <v>485</v>
      </c>
      <c r="L398" s="516"/>
      <c r="M398" s="263"/>
      <c r="N398" s="263"/>
      <c r="O398" s="320"/>
      <c r="R398" s="470"/>
      <c r="S398" s="470"/>
      <c r="T398" s="470"/>
      <c r="U398" s="470"/>
      <c r="V398" s="470"/>
      <c r="W398" s="470"/>
      <c r="X398" s="470"/>
      <c r="Y398" s="470"/>
      <c r="Z398" s="470"/>
      <c r="AA398" s="470"/>
      <c r="AB398" s="470"/>
      <c r="AC398" s="470"/>
      <c r="AD398" s="470"/>
      <c r="AE398" s="470"/>
      <c r="AF398" s="470"/>
      <c r="AG398" s="470"/>
      <c r="AH398" s="470"/>
    </row>
    <row r="399" spans="2:34" s="206" customFormat="1" ht="15.75">
      <c r="B399" s="319" t="e">
        <f>VLOOKUP(C403,[1]!Companies[#Data],3,FALSE)</f>
        <v>#REF!</v>
      </c>
      <c r="C399" s="321" t="s">
        <v>1005</v>
      </c>
      <c r="D399" s="263" t="s">
        <v>630</v>
      </c>
      <c r="E399" s="263" t="s">
        <v>648</v>
      </c>
      <c r="F399" s="363" t="s">
        <v>485</v>
      </c>
      <c r="G399" s="478" t="s">
        <v>485</v>
      </c>
      <c r="H399" s="363" t="s">
        <v>888</v>
      </c>
      <c r="I399" s="363" t="s">
        <v>616</v>
      </c>
      <c r="J399" s="494">
        <v>8702687</v>
      </c>
      <c r="K399" s="363" t="s">
        <v>485</v>
      </c>
      <c r="L399" s="516"/>
      <c r="M399" s="263"/>
      <c r="N399" s="263"/>
      <c r="O399" s="320"/>
      <c r="R399" s="470"/>
      <c r="S399" s="470"/>
      <c r="T399" s="470"/>
      <c r="U399" s="470"/>
      <c r="V399" s="470"/>
      <c r="W399" s="470"/>
      <c r="X399" s="470"/>
      <c r="Y399" s="470"/>
      <c r="Z399" s="470"/>
      <c r="AA399" s="470"/>
      <c r="AB399" s="470"/>
      <c r="AC399" s="470"/>
      <c r="AD399" s="470"/>
      <c r="AE399" s="470"/>
      <c r="AF399" s="470"/>
      <c r="AG399" s="470"/>
      <c r="AH399" s="470"/>
    </row>
    <row r="400" spans="2:34" s="206" customFormat="1" ht="15.75">
      <c r="B400" s="319" t="e">
        <f>VLOOKUP(C406,[1]!Companies[#Data],3,FALSE)</f>
        <v>#REF!</v>
      </c>
      <c r="C400" s="321" t="s">
        <v>1005</v>
      </c>
      <c r="D400" s="263" t="s">
        <v>630</v>
      </c>
      <c r="E400" s="263" t="s">
        <v>899</v>
      </c>
      <c r="F400" s="363" t="s">
        <v>485</v>
      </c>
      <c r="G400" s="478" t="s">
        <v>485</v>
      </c>
      <c r="H400" s="363" t="s">
        <v>888</v>
      </c>
      <c r="I400" s="363" t="s">
        <v>616</v>
      </c>
      <c r="J400" s="494">
        <v>54226894</v>
      </c>
      <c r="K400" s="363" t="s">
        <v>485</v>
      </c>
      <c r="L400" s="516"/>
      <c r="M400" s="263"/>
      <c r="N400" s="263"/>
      <c r="O400" s="320"/>
      <c r="R400" s="470"/>
      <c r="S400" s="470"/>
      <c r="T400" s="470"/>
      <c r="U400" s="470"/>
      <c r="V400" s="470"/>
      <c r="W400" s="470"/>
      <c r="X400" s="470"/>
      <c r="Y400" s="470"/>
      <c r="Z400" s="470"/>
      <c r="AA400" s="470"/>
      <c r="AB400" s="470"/>
      <c r="AC400" s="470"/>
      <c r="AD400" s="470"/>
      <c r="AE400" s="470"/>
      <c r="AF400" s="470"/>
      <c r="AG400" s="470"/>
      <c r="AH400" s="470"/>
    </row>
    <row r="401" spans="2:34" s="206" customFormat="1" ht="15.75">
      <c r="B401" s="319" t="e">
        <f>VLOOKUP(C408,[1]!Companies[#Data],3,FALSE)</f>
        <v>#REF!</v>
      </c>
      <c r="C401" s="321" t="s">
        <v>1005</v>
      </c>
      <c r="D401" s="263" t="s">
        <v>630</v>
      </c>
      <c r="E401" s="263" t="s">
        <v>646</v>
      </c>
      <c r="F401" s="363" t="s">
        <v>486</v>
      </c>
      <c r="G401" s="478" t="s">
        <v>486</v>
      </c>
      <c r="H401" s="363">
        <v>480</v>
      </c>
      <c r="I401" s="363" t="s">
        <v>616</v>
      </c>
      <c r="J401" s="494">
        <v>73097865</v>
      </c>
      <c r="K401" s="363" t="s">
        <v>485</v>
      </c>
      <c r="L401" s="516"/>
      <c r="M401" s="263"/>
      <c r="N401" s="263"/>
      <c r="O401" s="320"/>
      <c r="R401" s="470"/>
      <c r="S401" s="470"/>
      <c r="T401" s="470"/>
      <c r="U401" s="470"/>
      <c r="V401" s="470"/>
      <c r="W401" s="470"/>
      <c r="X401" s="470"/>
      <c r="Y401" s="470"/>
      <c r="Z401" s="470"/>
      <c r="AA401" s="470"/>
      <c r="AB401" s="470"/>
      <c r="AC401" s="470"/>
      <c r="AD401" s="470"/>
      <c r="AE401" s="470"/>
      <c r="AF401" s="470"/>
      <c r="AG401" s="470"/>
      <c r="AH401" s="470"/>
    </row>
    <row r="402" spans="2:34" s="206" customFormat="1" ht="15.75">
      <c r="B402" s="319" t="e">
        <f>VLOOKUP(C402,[1]!Companies[#Data],3,FALSE)</f>
        <v>#REF!</v>
      </c>
      <c r="C402" s="321" t="s">
        <v>1006</v>
      </c>
      <c r="D402" s="263" t="s">
        <v>630</v>
      </c>
      <c r="E402" s="263" t="s">
        <v>646</v>
      </c>
      <c r="F402" s="363" t="s">
        <v>486</v>
      </c>
      <c r="G402" s="478" t="s">
        <v>486</v>
      </c>
      <c r="H402" s="363">
        <v>67</v>
      </c>
      <c r="I402" s="363" t="s">
        <v>616</v>
      </c>
      <c r="J402" s="494">
        <v>31424536</v>
      </c>
      <c r="K402" s="363" t="s">
        <v>485</v>
      </c>
      <c r="L402" s="516"/>
      <c r="M402" s="263"/>
      <c r="N402" s="263"/>
      <c r="O402" s="320"/>
      <c r="R402" s="470"/>
      <c r="S402" s="470"/>
      <c r="T402" s="470"/>
      <c r="U402" s="470"/>
      <c r="V402" s="470"/>
      <c r="W402" s="470"/>
      <c r="X402" s="470"/>
      <c r="Y402" s="470"/>
      <c r="Z402" s="470"/>
      <c r="AA402" s="470"/>
      <c r="AB402" s="470"/>
      <c r="AC402" s="470"/>
      <c r="AD402" s="470"/>
      <c r="AE402" s="470"/>
      <c r="AF402" s="470"/>
      <c r="AG402" s="470"/>
      <c r="AH402" s="470"/>
    </row>
    <row r="403" spans="2:34" s="206" customFormat="1" ht="15.75">
      <c r="B403" s="319" t="e">
        <f>VLOOKUP(#REF!,[1]!Companies[#Data],3,FALSE)</f>
        <v>#REF!</v>
      </c>
      <c r="C403" s="321" t="s">
        <v>1006</v>
      </c>
      <c r="D403" s="263" t="s">
        <v>630</v>
      </c>
      <c r="E403" s="263" t="s">
        <v>898</v>
      </c>
      <c r="F403" s="363" t="s">
        <v>485</v>
      </c>
      <c r="G403" s="478" t="s">
        <v>485</v>
      </c>
      <c r="H403" s="363" t="s">
        <v>888</v>
      </c>
      <c r="I403" s="363" t="s">
        <v>616</v>
      </c>
      <c r="J403" s="494">
        <v>31424536</v>
      </c>
      <c r="K403" s="363" t="s">
        <v>485</v>
      </c>
      <c r="L403" s="516"/>
      <c r="M403" s="263"/>
      <c r="N403" s="263"/>
      <c r="O403" s="320"/>
      <c r="R403" s="470"/>
      <c r="S403" s="470"/>
      <c r="T403" s="470"/>
      <c r="U403" s="470"/>
      <c r="V403" s="470"/>
      <c r="W403" s="470"/>
      <c r="X403" s="470"/>
      <c r="Y403" s="470"/>
      <c r="Z403" s="470"/>
      <c r="AA403" s="470"/>
      <c r="AB403" s="470"/>
      <c r="AC403" s="470"/>
      <c r="AD403" s="470"/>
      <c r="AE403" s="470"/>
      <c r="AF403" s="470"/>
      <c r="AG403" s="470"/>
      <c r="AH403" s="470"/>
    </row>
    <row r="404" spans="2:34" s="206" customFormat="1" ht="15.75">
      <c r="B404" s="319" t="e">
        <f>VLOOKUP(C404,[1]!Companies[#Data],3,FALSE)</f>
        <v>#REF!</v>
      </c>
      <c r="C404" s="321" t="s">
        <v>1006</v>
      </c>
      <c r="D404" s="263" t="s">
        <v>630</v>
      </c>
      <c r="E404" s="263" t="s">
        <v>648</v>
      </c>
      <c r="F404" s="363" t="s">
        <v>485</v>
      </c>
      <c r="G404" s="478" t="s">
        <v>485</v>
      </c>
      <c r="H404" s="363" t="s">
        <v>888</v>
      </c>
      <c r="I404" s="363" t="s">
        <v>616</v>
      </c>
      <c r="J404" s="494">
        <v>2282953</v>
      </c>
      <c r="K404" s="363" t="s">
        <v>485</v>
      </c>
      <c r="L404" s="516"/>
      <c r="M404" s="263"/>
      <c r="N404" s="263"/>
      <c r="O404" s="320"/>
      <c r="R404" s="470"/>
      <c r="S404" s="470"/>
      <c r="T404" s="470"/>
      <c r="U404" s="470"/>
      <c r="V404" s="470"/>
      <c r="W404" s="470"/>
      <c r="X404" s="470"/>
      <c r="Y404" s="470"/>
      <c r="Z404" s="470"/>
      <c r="AA404" s="470"/>
      <c r="AB404" s="470"/>
      <c r="AC404" s="470"/>
      <c r="AD404" s="470"/>
      <c r="AE404" s="470"/>
      <c r="AF404" s="470"/>
      <c r="AG404" s="470"/>
      <c r="AH404" s="470"/>
    </row>
    <row r="405" spans="2:34" s="206" customFormat="1" ht="15.75">
      <c r="B405" s="319" t="e">
        <f>VLOOKUP(C405,[1]!Companies[#Data],3,FALSE)</f>
        <v>#REF!</v>
      </c>
      <c r="C405" s="321" t="s">
        <v>1006</v>
      </c>
      <c r="D405" s="263" t="s">
        <v>630</v>
      </c>
      <c r="E405" s="263" t="s">
        <v>899</v>
      </c>
      <c r="F405" s="363" t="s">
        <v>485</v>
      </c>
      <c r="G405" s="478" t="s">
        <v>485</v>
      </c>
      <c r="H405" s="363" t="s">
        <v>888</v>
      </c>
      <c r="I405" s="363" t="s">
        <v>616</v>
      </c>
      <c r="J405" s="494">
        <v>1815670420</v>
      </c>
      <c r="K405" s="363" t="s">
        <v>485</v>
      </c>
      <c r="L405" s="516"/>
      <c r="M405" s="263"/>
      <c r="N405" s="263"/>
      <c r="O405" s="320"/>
      <c r="R405" s="470"/>
      <c r="S405" s="470"/>
      <c r="T405" s="470"/>
      <c r="U405" s="470"/>
      <c r="V405" s="470"/>
      <c r="W405" s="470"/>
      <c r="X405" s="470"/>
      <c r="Y405" s="470"/>
      <c r="Z405" s="470"/>
      <c r="AA405" s="470"/>
      <c r="AB405" s="470"/>
      <c r="AC405" s="470"/>
      <c r="AD405" s="470"/>
      <c r="AE405" s="470"/>
      <c r="AF405" s="470"/>
      <c r="AG405" s="470"/>
      <c r="AH405" s="470"/>
    </row>
    <row r="406" spans="2:34" s="206" customFormat="1" ht="15.75">
      <c r="B406" s="319" t="e">
        <f>VLOOKUP(#REF!,[1]!Companies[#Data],3,FALSE)</f>
        <v>#REF!</v>
      </c>
      <c r="C406" s="321" t="s">
        <v>1007</v>
      </c>
      <c r="D406" s="263" t="s">
        <v>630</v>
      </c>
      <c r="E406" s="263" t="s">
        <v>899</v>
      </c>
      <c r="F406" s="363" t="s">
        <v>485</v>
      </c>
      <c r="G406" s="478" t="s">
        <v>485</v>
      </c>
      <c r="H406" s="363" t="s">
        <v>888</v>
      </c>
      <c r="I406" s="363" t="s">
        <v>616</v>
      </c>
      <c r="J406" s="494">
        <v>1960866475</v>
      </c>
      <c r="K406" s="363" t="s">
        <v>485</v>
      </c>
      <c r="L406" s="516"/>
      <c r="M406" s="263"/>
      <c r="N406" s="263"/>
      <c r="O406" s="320"/>
      <c r="R406" s="470"/>
      <c r="S406" s="470"/>
      <c r="T406" s="470"/>
      <c r="U406" s="470"/>
      <c r="V406" s="470"/>
      <c r="W406" s="470"/>
      <c r="X406" s="470"/>
      <c r="Y406" s="470"/>
      <c r="Z406" s="470"/>
      <c r="AA406" s="470"/>
      <c r="AB406" s="470"/>
      <c r="AC406" s="470"/>
      <c r="AD406" s="470"/>
      <c r="AE406" s="470"/>
      <c r="AF406" s="470"/>
      <c r="AG406" s="470"/>
      <c r="AH406" s="470"/>
    </row>
    <row r="407" spans="2:34" s="206" customFormat="1" ht="15.75">
      <c r="B407" s="319" t="e">
        <f>VLOOKUP(C407,[1]!Companies[#Data],3,FALSE)</f>
        <v>#REF!</v>
      </c>
      <c r="C407" s="321" t="s">
        <v>1007</v>
      </c>
      <c r="D407" s="263" t="s">
        <v>630</v>
      </c>
      <c r="E407" s="263" t="s">
        <v>646</v>
      </c>
      <c r="F407" s="363" t="s">
        <v>486</v>
      </c>
      <c r="G407" s="478" t="s">
        <v>486</v>
      </c>
      <c r="H407" s="363">
        <v>47</v>
      </c>
      <c r="I407" s="363" t="s">
        <v>616</v>
      </c>
      <c r="J407" s="494">
        <v>16240552</v>
      </c>
      <c r="K407" s="363" t="s">
        <v>485</v>
      </c>
      <c r="L407" s="516"/>
      <c r="M407" s="263"/>
      <c r="N407" s="263"/>
      <c r="O407" s="320"/>
      <c r="R407" s="470"/>
      <c r="S407" s="470"/>
      <c r="T407" s="470"/>
      <c r="U407" s="470"/>
      <c r="V407" s="470"/>
      <c r="W407" s="470"/>
      <c r="X407" s="470"/>
      <c r="Y407" s="470"/>
      <c r="Z407" s="470"/>
      <c r="AA407" s="470"/>
      <c r="AB407" s="470"/>
      <c r="AC407" s="470"/>
      <c r="AD407" s="470"/>
      <c r="AE407" s="470"/>
      <c r="AF407" s="470"/>
      <c r="AG407" s="470"/>
      <c r="AH407" s="470"/>
    </row>
    <row r="408" spans="2:34" s="206" customFormat="1" ht="15.75">
      <c r="B408" s="319" t="e">
        <f>VLOOKUP(#REF!,[1]!Companies[#Data],3,FALSE)</f>
        <v>#REF!</v>
      </c>
      <c r="C408" s="321" t="s">
        <v>1008</v>
      </c>
      <c r="D408" s="263" t="s">
        <v>630</v>
      </c>
      <c r="E408" s="263" t="s">
        <v>898</v>
      </c>
      <c r="F408" s="363" t="s">
        <v>485</v>
      </c>
      <c r="G408" s="478" t="s">
        <v>485</v>
      </c>
      <c r="H408" s="363" t="s">
        <v>888</v>
      </c>
      <c r="I408" s="363" t="s">
        <v>616</v>
      </c>
      <c r="J408" s="494">
        <v>799371444</v>
      </c>
      <c r="K408" s="363" t="s">
        <v>485</v>
      </c>
      <c r="L408" s="516"/>
      <c r="M408" s="263"/>
      <c r="N408" s="263"/>
      <c r="O408" s="320"/>
      <c r="R408" s="470"/>
      <c r="S408" s="470"/>
      <c r="T408" s="470"/>
      <c r="U408" s="470"/>
      <c r="V408" s="470"/>
      <c r="W408" s="470"/>
      <c r="X408" s="470"/>
      <c r="Y408" s="470"/>
      <c r="Z408" s="470"/>
      <c r="AA408" s="470"/>
      <c r="AB408" s="470"/>
      <c r="AC408" s="470"/>
      <c r="AD408" s="470"/>
      <c r="AE408" s="470"/>
      <c r="AF408" s="470"/>
      <c r="AG408" s="470"/>
      <c r="AH408" s="470"/>
    </row>
    <row r="409" spans="2:34" s="206" customFormat="1" ht="15.75">
      <c r="B409" s="319" t="e">
        <f>VLOOKUP(C409,[1]!Companies[#Data],3,FALSE)</f>
        <v>#REF!</v>
      </c>
      <c r="C409" s="321" t="s">
        <v>1008</v>
      </c>
      <c r="D409" s="263" t="s">
        <v>630</v>
      </c>
      <c r="E409" s="263" t="s">
        <v>648</v>
      </c>
      <c r="F409" s="363" t="s">
        <v>485</v>
      </c>
      <c r="G409" s="478" t="s">
        <v>485</v>
      </c>
      <c r="H409" s="363" t="s">
        <v>888</v>
      </c>
      <c r="I409" s="363" t="s">
        <v>616</v>
      </c>
      <c r="J409" s="494">
        <v>7068961</v>
      </c>
      <c r="K409" s="363" t="s">
        <v>485</v>
      </c>
      <c r="L409" s="516"/>
      <c r="M409" s="263"/>
      <c r="N409" s="263"/>
      <c r="O409" s="320"/>
      <c r="R409" s="470"/>
      <c r="S409" s="470"/>
      <c r="T409" s="470"/>
      <c r="U409" s="470"/>
      <c r="V409" s="470"/>
      <c r="W409" s="470"/>
      <c r="X409" s="470"/>
      <c r="Y409" s="470"/>
      <c r="Z409" s="470"/>
      <c r="AA409" s="470"/>
      <c r="AB409" s="470"/>
      <c r="AC409" s="470"/>
      <c r="AD409" s="470"/>
      <c r="AE409" s="470"/>
      <c r="AF409" s="470"/>
      <c r="AG409" s="470"/>
      <c r="AH409" s="470"/>
    </row>
    <row r="410" spans="2:34" s="206" customFormat="1" ht="15.75">
      <c r="B410" s="319" t="e">
        <f>VLOOKUP(C410,[1]!Companies[#Data],3,FALSE)</f>
        <v>#REF!</v>
      </c>
      <c r="C410" s="321" t="s">
        <v>1008</v>
      </c>
      <c r="D410" s="263" t="s">
        <v>630</v>
      </c>
      <c r="E410" s="263" t="s">
        <v>899</v>
      </c>
      <c r="F410" s="363" t="s">
        <v>485</v>
      </c>
      <c r="G410" s="478" t="s">
        <v>485</v>
      </c>
      <c r="H410" s="363" t="s">
        <v>888</v>
      </c>
      <c r="I410" s="363" t="s">
        <v>616</v>
      </c>
      <c r="J410" s="494">
        <v>2204772408</v>
      </c>
      <c r="K410" s="363" t="s">
        <v>485</v>
      </c>
      <c r="L410" s="516"/>
      <c r="M410" s="263"/>
      <c r="N410" s="263"/>
      <c r="O410" s="320"/>
      <c r="R410" s="470"/>
      <c r="S410" s="470"/>
      <c r="T410" s="470"/>
      <c r="U410" s="470"/>
      <c r="V410" s="470"/>
      <c r="W410" s="470"/>
      <c r="X410" s="470"/>
      <c r="Y410" s="470"/>
      <c r="Z410" s="470"/>
      <c r="AA410" s="470"/>
      <c r="AB410" s="470"/>
      <c r="AC410" s="470"/>
      <c r="AD410" s="470"/>
      <c r="AE410" s="470"/>
      <c r="AF410" s="470"/>
      <c r="AG410" s="470"/>
      <c r="AH410" s="470"/>
    </row>
    <row r="411" spans="2:34" s="206" customFormat="1" ht="15.75">
      <c r="B411" s="319" t="e">
        <f>VLOOKUP(#REF!,[1]!Companies[#Data],3,FALSE)</f>
        <v>#REF!</v>
      </c>
      <c r="C411" s="321" t="s">
        <v>1009</v>
      </c>
      <c r="D411" s="263" t="s">
        <v>630</v>
      </c>
      <c r="E411" s="263" t="s">
        <v>899</v>
      </c>
      <c r="F411" s="363" t="s">
        <v>485</v>
      </c>
      <c r="G411" s="478" t="s">
        <v>485</v>
      </c>
      <c r="H411" s="363" t="s">
        <v>888</v>
      </c>
      <c r="I411" s="363" t="s">
        <v>616</v>
      </c>
      <c r="J411" s="494">
        <v>71672571</v>
      </c>
      <c r="K411" s="363" t="s">
        <v>485</v>
      </c>
      <c r="L411" s="516"/>
      <c r="M411" s="263"/>
      <c r="N411" s="263"/>
      <c r="O411" s="320"/>
      <c r="R411" s="470"/>
      <c r="S411" s="470"/>
      <c r="T411" s="470"/>
      <c r="U411" s="470"/>
      <c r="V411" s="470"/>
      <c r="W411" s="470"/>
      <c r="X411" s="470"/>
      <c r="Y411" s="470"/>
      <c r="Z411" s="470"/>
      <c r="AA411" s="470"/>
      <c r="AB411" s="470"/>
      <c r="AC411" s="470"/>
      <c r="AD411" s="470"/>
      <c r="AE411" s="470"/>
      <c r="AF411" s="470"/>
      <c r="AG411" s="470"/>
      <c r="AH411" s="470"/>
    </row>
    <row r="412" spans="2:34" s="206" customFormat="1" ht="16.5" thickBot="1">
      <c r="B412" s="319" t="e">
        <f>VLOOKUP(#REF!,[1]!Companies[#Data],3,FALSE)</f>
        <v>#REF!</v>
      </c>
      <c r="C412" s="321" t="s">
        <v>1010</v>
      </c>
      <c r="D412" s="263" t="s">
        <v>630</v>
      </c>
      <c r="E412" s="263" t="s">
        <v>899</v>
      </c>
      <c r="F412" s="363" t="s">
        <v>485</v>
      </c>
      <c r="G412" s="478" t="s">
        <v>485</v>
      </c>
      <c r="H412" s="363" t="s">
        <v>888</v>
      </c>
      <c r="I412" s="363" t="s">
        <v>616</v>
      </c>
      <c r="J412" s="494">
        <v>922141987</v>
      </c>
      <c r="K412" s="363" t="s">
        <v>485</v>
      </c>
      <c r="L412" s="516"/>
      <c r="M412" s="263"/>
      <c r="N412" s="263"/>
      <c r="O412" s="320"/>
      <c r="R412" s="470"/>
      <c r="S412" s="470"/>
      <c r="T412" s="470"/>
      <c r="U412" s="470"/>
      <c r="V412" s="470"/>
      <c r="W412" s="470"/>
      <c r="X412" s="470"/>
      <c r="Y412" s="470"/>
      <c r="Z412" s="470"/>
      <c r="AA412" s="470"/>
      <c r="AB412" s="470"/>
      <c r="AC412" s="470"/>
      <c r="AD412" s="470"/>
      <c r="AE412" s="470"/>
      <c r="AF412" s="470"/>
      <c r="AG412" s="470"/>
      <c r="AH412" s="470"/>
    </row>
    <row r="413" spans="2:34" ht="16.5" thickBot="1">
      <c r="B413" s="101"/>
      <c r="C413" s="263"/>
      <c r="D413" s="263"/>
      <c r="E413" s="263"/>
      <c r="F413" s="363"/>
      <c r="G413" s="478"/>
      <c r="H413" s="496" t="s">
        <v>872</v>
      </c>
      <c r="I413" s="481"/>
      <c r="J413" s="356">
        <v>427727827271</v>
      </c>
      <c r="K413" s="363"/>
      <c r="L413" s="516"/>
      <c r="M413" s="263"/>
      <c r="N413" s="263"/>
      <c r="O413" s="263"/>
    </row>
    <row r="414" spans="2:34" ht="16.5" thickBot="1">
      <c r="B414" s="101"/>
      <c r="C414" s="263"/>
      <c r="D414" s="263"/>
      <c r="E414" s="263"/>
      <c r="F414" s="363"/>
      <c r="G414" s="478"/>
      <c r="H414" s="482"/>
      <c r="I414" s="482"/>
      <c r="J414" s="483"/>
      <c r="K414" s="363"/>
      <c r="L414" s="518">
        <f>SUM(J16:J412)</f>
        <v>427901883563.69</v>
      </c>
      <c r="M414" s="263"/>
      <c r="N414" s="263"/>
      <c r="O414" s="263"/>
    </row>
    <row r="415" spans="2:34" ht="17.25" thickBot="1">
      <c r="B415" s="101"/>
      <c r="C415" s="263"/>
      <c r="D415" s="263"/>
      <c r="E415" s="263"/>
      <c r="F415" s="363"/>
      <c r="G415" s="478"/>
      <c r="H415" s="497" t="s">
        <v>970</v>
      </c>
      <c r="I415" s="481"/>
      <c r="J415" s="356" t="s">
        <v>1083</v>
      </c>
      <c r="K415" s="363"/>
      <c r="L415" s="516"/>
      <c r="M415" s="263"/>
      <c r="N415" s="263"/>
      <c r="O415" s="263"/>
    </row>
    <row r="416" spans="2:34" ht="15.75">
      <c r="B416" s="101"/>
      <c r="C416" s="263"/>
      <c r="D416" s="263"/>
      <c r="E416" s="263"/>
      <c r="F416" s="363"/>
      <c r="G416" s="363"/>
      <c r="H416" s="363"/>
      <c r="I416" s="363"/>
      <c r="J416" s="363"/>
      <c r="K416" s="363"/>
      <c r="L416" s="516"/>
      <c r="M416" s="263"/>
      <c r="N416" s="263"/>
      <c r="O416" s="263"/>
    </row>
    <row r="417" spans="2:15" ht="21">
      <c r="C417" s="665" t="s">
        <v>279</v>
      </c>
      <c r="D417" s="665"/>
      <c r="E417" s="665"/>
      <c r="F417" s="665"/>
      <c r="G417" s="665"/>
      <c r="H417" s="665"/>
      <c r="I417" s="665"/>
      <c r="J417" s="665"/>
      <c r="K417" s="665"/>
      <c r="L417" s="665"/>
      <c r="M417" s="665"/>
      <c r="N417" s="665"/>
      <c r="O417" s="226"/>
    </row>
    <row r="418" spans="2:15" ht="15.75">
      <c r="B418" s="101"/>
      <c r="C418" s="663" t="s">
        <v>280</v>
      </c>
      <c r="D418" s="663"/>
      <c r="E418" s="663"/>
      <c r="F418" s="663"/>
      <c r="G418" s="663"/>
      <c r="H418" s="663"/>
      <c r="I418" s="663"/>
      <c r="J418" s="663"/>
      <c r="K418" s="663"/>
      <c r="L418" s="663"/>
      <c r="M418" s="663"/>
      <c r="N418" s="663"/>
      <c r="O418" s="222"/>
    </row>
    <row r="419" spans="2:15" ht="15.75">
      <c r="B419" s="101"/>
      <c r="C419" s="663"/>
      <c r="D419" s="663"/>
      <c r="E419" s="663"/>
      <c r="F419" s="663"/>
      <c r="G419" s="663"/>
      <c r="H419" s="663"/>
      <c r="I419" s="663"/>
      <c r="J419" s="663"/>
      <c r="K419" s="663"/>
      <c r="L419" s="663"/>
      <c r="M419" s="663"/>
      <c r="N419" s="663"/>
      <c r="O419" s="222"/>
    </row>
    <row r="420" spans="2:15" ht="15.75">
      <c r="B420" s="101"/>
      <c r="C420" s="663" t="s">
        <v>281</v>
      </c>
      <c r="D420" s="663"/>
      <c r="E420" s="663"/>
      <c r="F420" s="663"/>
      <c r="G420" s="663"/>
      <c r="H420" s="663"/>
      <c r="I420" s="663"/>
      <c r="J420" s="663"/>
      <c r="K420" s="663"/>
      <c r="L420" s="663"/>
      <c r="M420" s="663"/>
      <c r="N420" s="663"/>
      <c r="O420" s="222"/>
    </row>
    <row r="421" spans="2:15" ht="15.75">
      <c r="B421" s="101"/>
      <c r="C421" s="663" t="s">
        <v>283</v>
      </c>
      <c r="D421" s="663"/>
      <c r="E421" s="663"/>
      <c r="F421" s="663"/>
      <c r="G421" s="663"/>
      <c r="H421" s="663"/>
      <c r="I421" s="663"/>
      <c r="J421" s="663"/>
      <c r="K421" s="663"/>
      <c r="L421" s="663"/>
      <c r="M421" s="663"/>
      <c r="N421" s="663"/>
      <c r="O421" s="222"/>
    </row>
    <row r="422" spans="2:15" ht="15.75">
      <c r="B422" s="101"/>
      <c r="C422" s="663" t="s">
        <v>289</v>
      </c>
      <c r="D422" s="663"/>
      <c r="E422" s="663"/>
      <c r="F422" s="663"/>
      <c r="G422" s="663"/>
      <c r="H422" s="663"/>
      <c r="I422" s="663"/>
      <c r="J422" s="663"/>
      <c r="K422" s="663"/>
      <c r="L422" s="663"/>
      <c r="M422" s="663"/>
      <c r="N422" s="663"/>
      <c r="O422" s="222"/>
    </row>
    <row r="423" spans="2:15" ht="15.75">
      <c r="B423" s="101"/>
      <c r="C423" s="663" t="s">
        <v>291</v>
      </c>
      <c r="D423" s="663"/>
      <c r="E423" s="663"/>
      <c r="F423" s="663"/>
      <c r="G423" s="663"/>
      <c r="H423" s="663"/>
      <c r="I423" s="663"/>
      <c r="J423" s="663"/>
      <c r="K423" s="663"/>
      <c r="L423" s="663"/>
      <c r="M423" s="663"/>
      <c r="N423" s="663"/>
      <c r="O423" s="222"/>
    </row>
    <row r="424" spans="2:15" ht="15.75">
      <c r="B424" s="101"/>
      <c r="C424" s="663" t="s">
        <v>292</v>
      </c>
      <c r="D424" s="663"/>
      <c r="E424" s="663"/>
      <c r="F424" s="663"/>
      <c r="G424" s="663"/>
      <c r="H424" s="663"/>
      <c r="I424" s="663"/>
      <c r="J424" s="663"/>
      <c r="K424" s="663"/>
      <c r="L424" s="663"/>
      <c r="M424" s="663"/>
      <c r="N424" s="663"/>
      <c r="O424" s="222"/>
    </row>
    <row r="425" spans="2:15" ht="15.75">
      <c r="B425" s="101"/>
      <c r="C425" s="663"/>
      <c r="D425" s="663"/>
      <c r="E425" s="663"/>
      <c r="F425" s="663"/>
      <c r="G425" s="663"/>
      <c r="H425" s="663"/>
      <c r="I425" s="663"/>
      <c r="J425" s="663"/>
      <c r="K425" s="663"/>
      <c r="L425" s="663"/>
      <c r="M425" s="663"/>
      <c r="N425" s="663"/>
      <c r="O425" s="222"/>
    </row>
    <row r="426" spans="2:15" ht="16.5" thickBot="1">
      <c r="B426" s="101"/>
      <c r="C426" s="667"/>
      <c r="D426" s="667"/>
      <c r="E426" s="667"/>
      <c r="F426" s="667"/>
      <c r="G426" s="667"/>
      <c r="H426" s="667"/>
      <c r="I426" s="667"/>
      <c r="J426" s="667"/>
      <c r="K426" s="667"/>
      <c r="L426" s="667"/>
      <c r="M426" s="667"/>
      <c r="N426" s="667"/>
      <c r="O426" s="219"/>
    </row>
    <row r="427" spans="2:15" ht="15.75">
      <c r="B427" s="101"/>
      <c r="C427" s="660"/>
      <c r="D427" s="660"/>
      <c r="E427" s="660"/>
      <c r="F427" s="660"/>
      <c r="G427" s="660"/>
      <c r="H427" s="660"/>
      <c r="I427" s="660"/>
      <c r="J427" s="660"/>
      <c r="K427" s="660"/>
      <c r="L427" s="660"/>
      <c r="M427" s="660"/>
      <c r="N427" s="660"/>
      <c r="O427" s="219"/>
    </row>
    <row r="428" spans="2:15" ht="16.5" thickBot="1">
      <c r="B428" s="101"/>
      <c r="C428" s="642"/>
      <c r="D428" s="643"/>
      <c r="E428" s="643"/>
      <c r="F428" s="643"/>
      <c r="G428" s="643"/>
      <c r="H428" s="643"/>
      <c r="I428" s="643"/>
      <c r="J428" s="643"/>
      <c r="K428" s="643"/>
      <c r="L428" s="643"/>
      <c r="M428" s="643"/>
      <c r="N428" s="643"/>
      <c r="O428" s="216"/>
    </row>
    <row r="429" spans="2:15" ht="15.75">
      <c r="B429" s="101"/>
      <c r="C429" s="644"/>
      <c r="D429" s="645"/>
      <c r="E429" s="645"/>
      <c r="F429" s="645"/>
      <c r="G429" s="645"/>
      <c r="H429" s="645"/>
      <c r="I429" s="645"/>
      <c r="J429" s="645"/>
      <c r="K429" s="645"/>
      <c r="L429" s="645"/>
      <c r="M429" s="645"/>
      <c r="N429" s="645"/>
      <c r="O429" s="216"/>
    </row>
    <row r="430" spans="2:15" ht="16.5" thickBot="1">
      <c r="B430" s="101"/>
      <c r="C430" s="661"/>
      <c r="D430" s="661"/>
      <c r="E430" s="661"/>
      <c r="F430" s="661"/>
      <c r="G430" s="661"/>
      <c r="H430" s="661"/>
      <c r="I430" s="661"/>
      <c r="J430" s="661"/>
      <c r="K430" s="661"/>
      <c r="L430" s="661"/>
      <c r="M430" s="661"/>
      <c r="N430" s="661"/>
      <c r="O430" s="219"/>
    </row>
    <row r="431" spans="2:15" ht="15.75">
      <c r="B431" s="101"/>
      <c r="C431" s="546" t="s">
        <v>15</v>
      </c>
      <c r="D431" s="546"/>
      <c r="E431" s="546"/>
      <c r="F431" s="546"/>
      <c r="G431" s="546"/>
      <c r="H431" s="546"/>
      <c r="I431" s="546"/>
      <c r="J431" s="546"/>
      <c r="K431" s="546"/>
      <c r="L431" s="546"/>
      <c r="M431" s="546"/>
      <c r="N431" s="546"/>
      <c r="O431" s="212"/>
    </row>
    <row r="432" spans="2:15" ht="15.75">
      <c r="B432" s="101"/>
      <c r="C432" s="526" t="s">
        <v>16</v>
      </c>
      <c r="D432" s="526"/>
      <c r="E432" s="526"/>
      <c r="F432" s="526"/>
      <c r="G432" s="526"/>
      <c r="H432" s="526"/>
      <c r="I432" s="526"/>
      <c r="J432" s="526"/>
      <c r="K432" s="526"/>
      <c r="L432" s="526"/>
      <c r="M432" s="526"/>
      <c r="N432" s="526"/>
      <c r="O432" s="211"/>
    </row>
    <row r="433" spans="2:15" ht="15.75">
      <c r="B433" s="101"/>
      <c r="C433" s="546" t="s">
        <v>18</v>
      </c>
      <c r="D433" s="546"/>
      <c r="E433" s="546"/>
      <c r="F433" s="546"/>
      <c r="G433" s="546"/>
      <c r="H433" s="546"/>
      <c r="I433" s="546"/>
      <c r="J433" s="546"/>
      <c r="K433" s="546"/>
      <c r="L433" s="546"/>
      <c r="M433" s="546"/>
      <c r="N433" s="546"/>
      <c r="O433" s="212"/>
    </row>
    <row r="436" spans="2:15">
      <c r="C436" s="206"/>
      <c r="D436" s="206"/>
      <c r="E436" s="206"/>
      <c r="J436" s="484"/>
      <c r="M436" s="206"/>
      <c r="N436" s="206"/>
    </row>
    <row r="437" spans="2:15">
      <c r="C437" s="206"/>
      <c r="D437" s="206"/>
      <c r="E437" s="206"/>
      <c r="J437" s="484"/>
      <c r="K437" s="485"/>
      <c r="M437" s="206"/>
      <c r="N437" s="206"/>
    </row>
    <row r="439" spans="2:15">
      <c r="C439" s="206"/>
      <c r="D439" s="206"/>
      <c r="E439" s="206"/>
      <c r="J439" s="486"/>
      <c r="K439" s="485"/>
      <c r="M439" s="206"/>
      <c r="N439" s="206"/>
    </row>
  </sheetData>
  <protectedRanges>
    <protectedRange algorithmName="SHA-512" hashValue="19r0bVvPR7yZA0UiYij7Tv1CBk3noIABvFePbLhCJ4nk3L6A+Fy+RdPPS3STf+a52x4pG2PQK4FAkXK9epnlIA==" saltValue="gQC4yrLvnbJqxYZ0KSEoZA==" spinCount="100000" sqref="F415:G415 B82:B83 D82:D83 B205:B275 C413:C415 B75:D81 B84:D93 B94:C204 H75:H307 D94:D415 F309:H414" name="Government revenues_1"/>
    <protectedRange algorithmName="SHA-512" hashValue="19r0bVvPR7yZA0UiYij7Tv1CBk3noIABvFePbLhCJ4nk3L6A+Fy+RdPPS3STf+a52x4pG2PQK4FAkXK9epnlIA==" saltValue="gQC4yrLvnbJqxYZ0KSEoZA==" spinCount="100000" sqref="I413:I415 I75:I307" name="Government revenues_2"/>
  </protectedRanges>
  <mergeCells count="28">
    <mergeCell ref="C433:N433"/>
    <mergeCell ref="B13:N13"/>
    <mergeCell ref="C427:N427"/>
    <mergeCell ref="C428:N428"/>
    <mergeCell ref="C429:N429"/>
    <mergeCell ref="C430:N430"/>
    <mergeCell ref="C431:N431"/>
    <mergeCell ref="C432:N432"/>
    <mergeCell ref="C426:N426"/>
    <mergeCell ref="C420:N420"/>
    <mergeCell ref="C421:N421"/>
    <mergeCell ref="C422:N422"/>
    <mergeCell ref="C423:N423"/>
    <mergeCell ref="C2:N2"/>
    <mergeCell ref="C3:N3"/>
    <mergeCell ref="C4:N4"/>
    <mergeCell ref="C5:N5"/>
    <mergeCell ref="C6:N6"/>
    <mergeCell ref="C7:N7"/>
    <mergeCell ref="C8:N8"/>
    <mergeCell ref="C424:N424"/>
    <mergeCell ref="C425:N425"/>
    <mergeCell ref="C10:N10"/>
    <mergeCell ref="C11:N11"/>
    <mergeCell ref="C417:N417"/>
    <mergeCell ref="C418:N418"/>
    <mergeCell ref="C419:N419"/>
    <mergeCell ref="B9:J9"/>
  </mergeCells>
  <phoneticPr fontId="97" type="noConversion"/>
  <hyperlinks>
    <hyperlink ref="B13" r:id="rId1" location="r4-1" display="EITI Requirement 4.1"/>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29"/>
  <sheetViews>
    <sheetView zoomScale="77" zoomScaleNormal="77" workbookViewId="0">
      <selection activeCell="D3" sqref="D3"/>
    </sheetView>
  </sheetViews>
  <sheetFormatPr baseColWidth="10" defaultColWidth="10.5" defaultRowHeight="15.75"/>
  <cols>
    <col min="1" max="1" width="23.375" customWidth="1"/>
    <col min="2" max="2" width="50.5" customWidth="1"/>
    <col min="3" max="3" width="2.5" customWidth="1"/>
    <col min="4" max="4" width="24" customWidth="1"/>
    <col min="5" max="5" width="2.5" customWidth="1"/>
    <col min="6" max="6" width="34.625" customWidth="1"/>
    <col min="7" max="7" width="2.5" customWidth="1"/>
    <col min="8" max="8" width="27.125" customWidth="1"/>
    <col min="9" max="9" width="2.5" customWidth="1"/>
    <col min="10" max="10" width="39.5" customWidth="1"/>
    <col min="11" max="11" width="2.5"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306</v>
      </c>
    </row>
    <row r="3" spans="1:19" s="35" customFormat="1" ht="141.75">
      <c r="A3" s="215" t="s">
        <v>307</v>
      </c>
      <c r="B3" s="52" t="s">
        <v>308</v>
      </c>
      <c r="D3" s="11" t="s">
        <v>840</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35" customFormat="1" ht="31.5">
      <c r="A7" s="215" t="s">
        <v>101</v>
      </c>
      <c r="B7" s="52" t="s">
        <v>309</v>
      </c>
      <c r="D7" s="11" t="s">
        <v>103</v>
      </c>
      <c r="F7" s="53"/>
      <c r="H7" s="53"/>
      <c r="J7" s="238"/>
      <c r="K7" s="34"/>
      <c r="L7" s="239"/>
      <c r="M7" s="34"/>
      <c r="N7" s="239"/>
      <c r="O7" s="34"/>
      <c r="P7" s="239"/>
      <c r="R7" s="239"/>
    </row>
    <row r="8" spans="1:19" s="34" customFormat="1" ht="19.5">
      <c r="A8" s="51"/>
      <c r="B8" s="43"/>
      <c r="D8" s="43"/>
      <c r="F8" s="43"/>
      <c r="H8" s="43"/>
      <c r="J8" s="44"/>
      <c r="L8" s="44"/>
      <c r="N8" s="44"/>
      <c r="P8" s="44"/>
      <c r="R8" s="44"/>
    </row>
    <row r="9" spans="1:19" s="34" customFormat="1" ht="47.25">
      <c r="A9" s="51"/>
      <c r="B9" s="49" t="s">
        <v>310</v>
      </c>
      <c r="D9" s="11" t="s">
        <v>629</v>
      </c>
      <c r="F9" s="422"/>
      <c r="H9" s="11" t="str">
        <f>IF(F9=[2]Lists!$K$4,"&lt; Input URL to data source &gt;",IF(F9=[2]Lists!$K$5,"&lt; Reference section in EITI Report or URL &gt;",IF(F9=[2]Lists!$K$6,"&lt; Reference evidence of non-applicability &gt;","")))</f>
        <v/>
      </c>
      <c r="J9" s="571" t="s">
        <v>796</v>
      </c>
      <c r="L9" s="239"/>
      <c r="N9" s="239"/>
      <c r="P9" s="239"/>
      <c r="R9" s="239"/>
    </row>
    <row r="10" spans="1:19" s="10" customFormat="1" ht="63">
      <c r="A10" s="245"/>
      <c r="B10" s="49" t="s">
        <v>311</v>
      </c>
      <c r="C10" s="240"/>
      <c r="D10" s="11" t="s">
        <v>668</v>
      </c>
      <c r="E10" s="240"/>
      <c r="F10" s="333" t="s">
        <v>721</v>
      </c>
      <c r="G10" s="34"/>
      <c r="H10" s="11" t="str">
        <f>IF(F10=[2]Lists!$K$4,"&lt; Input URL to data source &gt;",IF(F10=[2]Lists!$K$5,"&lt; Reference section in EITI Report or URL &gt;",IF(F10=[2]Lists!$K$6,"&lt; Reference evidence of non-applicability &gt;","")))</f>
        <v/>
      </c>
      <c r="I10" s="34"/>
      <c r="J10" s="586"/>
      <c r="K10" s="34"/>
      <c r="L10" s="239"/>
      <c r="M10" s="34"/>
      <c r="N10" s="239"/>
      <c r="O10" s="34"/>
      <c r="P10" s="239"/>
      <c r="Q10" s="34"/>
      <c r="R10" s="239"/>
      <c r="S10" s="34"/>
    </row>
    <row r="11" spans="1:19" s="10" customFormat="1">
      <c r="A11" s="245"/>
      <c r="B11" s="50" t="s">
        <v>312</v>
      </c>
      <c r="C11" s="240"/>
      <c r="D11" s="24"/>
      <c r="E11" s="240"/>
      <c r="F11" s="423"/>
      <c r="G11" s="35"/>
      <c r="H11" s="24"/>
      <c r="I11" s="35"/>
      <c r="J11" s="586"/>
      <c r="K11" s="35"/>
      <c r="L11" s="239"/>
      <c r="M11" s="35"/>
      <c r="N11" s="239"/>
      <c r="O11" s="35"/>
      <c r="P11" s="239"/>
      <c r="Q11" s="35"/>
      <c r="R11" s="239"/>
      <c r="S11" s="35"/>
    </row>
    <row r="12" spans="1:19" s="10" customFormat="1" ht="27.95" customHeight="1">
      <c r="A12" s="674" t="s">
        <v>722</v>
      </c>
      <c r="B12" s="50" t="s">
        <v>55</v>
      </c>
      <c r="C12" s="240"/>
      <c r="D12" s="446">
        <v>7794178</v>
      </c>
      <c r="E12" s="240"/>
      <c r="F12" s="671" t="s">
        <v>721</v>
      </c>
      <c r="G12" s="34"/>
      <c r="H12" s="562" t="s">
        <v>728</v>
      </c>
      <c r="I12" s="34"/>
      <c r="J12" s="586"/>
      <c r="K12" s="34"/>
      <c r="L12" s="239"/>
      <c r="M12" s="34"/>
      <c r="N12" s="239"/>
      <c r="O12" s="34"/>
      <c r="P12" s="239"/>
      <c r="Q12" s="34"/>
      <c r="R12" s="239"/>
      <c r="S12" s="34"/>
    </row>
    <row r="13" spans="1:19" s="10" customFormat="1" ht="27.95" customHeight="1">
      <c r="A13" s="675"/>
      <c r="B13" s="50" t="s">
        <v>723</v>
      </c>
      <c r="C13" s="240"/>
      <c r="D13" s="446">
        <v>6039079</v>
      </c>
      <c r="E13" s="240"/>
      <c r="F13" s="672"/>
      <c r="G13" s="34"/>
      <c r="H13" s="563"/>
      <c r="I13" s="34"/>
      <c r="J13" s="586"/>
      <c r="K13" s="34"/>
      <c r="L13" s="239"/>
      <c r="M13" s="34"/>
      <c r="N13" s="239"/>
      <c r="O13" s="34"/>
      <c r="P13" s="239"/>
      <c r="Q13" s="34"/>
      <c r="R13" s="239"/>
      <c r="S13" s="34"/>
    </row>
    <row r="14" spans="1:19" s="10" customFormat="1" ht="27.95" customHeight="1">
      <c r="A14" s="674" t="s">
        <v>727</v>
      </c>
      <c r="B14" s="50" t="s">
        <v>55</v>
      </c>
      <c r="C14" s="240"/>
      <c r="D14" s="427" t="s">
        <v>736</v>
      </c>
      <c r="E14" s="240"/>
      <c r="F14" s="672"/>
      <c r="G14" s="35"/>
      <c r="H14" s="563"/>
      <c r="I14" s="35"/>
      <c r="J14" s="586"/>
      <c r="K14" s="35"/>
      <c r="L14" s="239"/>
      <c r="M14" s="35"/>
      <c r="N14" s="239"/>
      <c r="O14" s="35"/>
      <c r="P14" s="239"/>
      <c r="Q14" s="35"/>
      <c r="R14" s="239"/>
      <c r="S14" s="35"/>
    </row>
    <row r="15" spans="1:19" s="10" customFormat="1" ht="27.95" customHeight="1">
      <c r="A15" s="675"/>
      <c r="B15" s="50" t="s">
        <v>723</v>
      </c>
      <c r="C15" s="240"/>
      <c r="D15" s="428" t="s">
        <v>737</v>
      </c>
      <c r="E15" s="240"/>
      <c r="F15" s="672"/>
      <c r="G15" s="35"/>
      <c r="H15" s="563"/>
      <c r="I15" s="35"/>
      <c r="J15" s="586"/>
      <c r="K15" s="35"/>
      <c r="L15" s="239"/>
      <c r="M15" s="35"/>
      <c r="N15" s="239"/>
      <c r="O15" s="35"/>
      <c r="P15" s="239"/>
      <c r="Q15" s="35"/>
      <c r="R15" s="239"/>
      <c r="S15" s="35"/>
    </row>
    <row r="16" spans="1:19" s="10" customFormat="1" ht="27.95" customHeight="1">
      <c r="A16" s="50"/>
      <c r="B16" s="50" t="s">
        <v>313</v>
      </c>
      <c r="C16" s="240"/>
      <c r="D16" s="323"/>
      <c r="E16" s="240"/>
      <c r="F16" s="672"/>
      <c r="G16" s="36"/>
      <c r="H16" s="563"/>
      <c r="I16" s="36"/>
      <c r="J16" s="586"/>
      <c r="K16" s="36"/>
      <c r="L16" s="239"/>
      <c r="M16" s="36"/>
      <c r="N16" s="239"/>
      <c r="O16" s="36"/>
      <c r="P16" s="239"/>
      <c r="Q16" s="36"/>
      <c r="R16" s="239"/>
      <c r="S16" s="36"/>
    </row>
    <row r="17" spans="1:19" s="10" customFormat="1" ht="27.95" customHeight="1">
      <c r="A17" s="674" t="s">
        <v>725</v>
      </c>
      <c r="B17" s="50" t="s">
        <v>55</v>
      </c>
      <c r="C17" s="240"/>
      <c r="D17" s="380">
        <v>7794681</v>
      </c>
      <c r="E17" s="240"/>
      <c r="F17" s="672"/>
      <c r="G17" s="36"/>
      <c r="H17" s="563"/>
      <c r="I17" s="36"/>
      <c r="J17" s="586"/>
      <c r="K17" s="36"/>
      <c r="L17" s="239"/>
      <c r="M17" s="36"/>
      <c r="N17" s="239"/>
      <c r="O17" s="36"/>
      <c r="P17" s="239"/>
      <c r="Q17" s="36"/>
      <c r="R17" s="239"/>
      <c r="S17" s="36"/>
    </row>
    <row r="18" spans="1:19" s="10" customFormat="1" ht="27.95" customHeight="1">
      <c r="A18" s="675"/>
      <c r="B18" s="50" t="s">
        <v>723</v>
      </c>
      <c r="C18" s="240"/>
      <c r="D18" s="380">
        <v>6039082</v>
      </c>
      <c r="E18" s="240"/>
      <c r="F18" s="672"/>
      <c r="G18" s="36"/>
      <c r="H18" s="563"/>
      <c r="I18" s="36"/>
      <c r="J18" s="586"/>
      <c r="K18" s="36"/>
      <c r="L18" s="239"/>
      <c r="M18" s="36"/>
      <c r="N18" s="239"/>
      <c r="O18" s="36"/>
      <c r="P18" s="239"/>
      <c r="Q18" s="36"/>
      <c r="R18" s="239"/>
      <c r="S18" s="36"/>
    </row>
    <row r="19" spans="1:19" s="10" customFormat="1" ht="27.95" customHeight="1">
      <c r="A19" s="674" t="s">
        <v>726</v>
      </c>
      <c r="B19" s="50" t="s">
        <v>55</v>
      </c>
      <c r="C19" s="240"/>
      <c r="D19" s="380">
        <v>21204403</v>
      </c>
      <c r="E19" s="240"/>
      <c r="F19" s="672"/>
      <c r="G19" s="36"/>
      <c r="H19" s="563"/>
      <c r="I19" s="36"/>
      <c r="J19" s="586"/>
      <c r="K19" s="36"/>
      <c r="L19" s="239"/>
      <c r="M19" s="36"/>
      <c r="N19" s="239"/>
      <c r="O19" s="36"/>
      <c r="P19" s="239"/>
      <c r="Q19" s="36"/>
      <c r="R19" s="239"/>
      <c r="S19" s="36"/>
    </row>
    <row r="20" spans="1:19" s="10" customFormat="1" ht="27.95" customHeight="1">
      <c r="A20" s="675"/>
      <c r="B20" s="50" t="s">
        <v>723</v>
      </c>
      <c r="C20" s="240"/>
      <c r="D20" s="380">
        <v>68508061</v>
      </c>
      <c r="E20" s="240"/>
      <c r="F20" s="673"/>
      <c r="G20" s="36"/>
      <c r="H20" s="564"/>
      <c r="I20" s="36"/>
      <c r="J20" s="586"/>
      <c r="K20" s="36"/>
      <c r="L20" s="239"/>
      <c r="M20" s="36"/>
      <c r="N20" s="239"/>
      <c r="O20" s="36"/>
      <c r="P20" s="239"/>
      <c r="Q20" s="36"/>
      <c r="R20" s="239"/>
      <c r="S20" s="36"/>
    </row>
    <row r="21" spans="1:19" s="10" customFormat="1" ht="20.25">
      <c r="A21" s="245"/>
      <c r="B21" s="421"/>
      <c r="C21" s="240"/>
      <c r="D21" s="323"/>
      <c r="E21" s="240"/>
      <c r="F21" s="422"/>
      <c r="G21" s="36"/>
      <c r="H21" s="11"/>
      <c r="I21" s="36"/>
      <c r="J21" s="586"/>
      <c r="K21" s="36"/>
      <c r="L21" s="239"/>
      <c r="M21" s="36"/>
      <c r="N21" s="239"/>
      <c r="O21" s="36"/>
      <c r="P21" s="239"/>
      <c r="Q21" s="36"/>
      <c r="R21" s="239"/>
      <c r="S21" s="36"/>
    </row>
    <row r="22" spans="1:19" s="10" customFormat="1" ht="60" hidden="1" customHeight="1">
      <c r="A22" s="245"/>
      <c r="B22" s="50" t="s">
        <v>314</v>
      </c>
      <c r="C22" s="240"/>
      <c r="D22" s="11" t="s">
        <v>667</v>
      </c>
      <c r="E22" s="34"/>
      <c r="F22" s="668"/>
      <c r="G22" s="36"/>
      <c r="H22" s="562" t="s">
        <v>677</v>
      </c>
      <c r="I22" s="36"/>
      <c r="J22" s="586"/>
      <c r="K22" s="36"/>
      <c r="L22" s="239"/>
      <c r="M22" s="36"/>
      <c r="N22" s="239"/>
      <c r="O22" s="36"/>
      <c r="P22" s="239"/>
      <c r="Q22" s="36"/>
      <c r="R22" s="239"/>
      <c r="S22" s="36"/>
    </row>
    <row r="23" spans="1:19" s="10" customFormat="1" ht="45" hidden="1" customHeight="1">
      <c r="A23" s="245"/>
      <c r="B23" s="50" t="s">
        <v>724</v>
      </c>
      <c r="C23" s="240"/>
      <c r="D23" s="324" t="s">
        <v>709</v>
      </c>
      <c r="E23" s="34"/>
      <c r="F23" s="669"/>
      <c r="G23" s="36"/>
      <c r="H23" s="563"/>
      <c r="I23" s="36"/>
      <c r="J23" s="586"/>
      <c r="K23" s="36"/>
      <c r="L23" s="239"/>
      <c r="M23" s="36"/>
      <c r="N23" s="239"/>
      <c r="O23" s="36"/>
      <c r="P23" s="239"/>
      <c r="Q23" s="36"/>
      <c r="R23" s="239"/>
      <c r="S23" s="36"/>
    </row>
    <row r="24" spans="1:19" s="10" customFormat="1" ht="75" hidden="1" customHeight="1">
      <c r="A24" s="245"/>
      <c r="B24" s="50" t="s">
        <v>315</v>
      </c>
      <c r="C24" s="240"/>
      <c r="D24" s="11" t="s">
        <v>629</v>
      </c>
      <c r="E24" s="34"/>
      <c r="F24" s="669"/>
      <c r="G24" s="36"/>
      <c r="H24" s="563"/>
      <c r="I24" s="36"/>
      <c r="J24" s="586"/>
      <c r="K24" s="36"/>
      <c r="L24" s="239"/>
      <c r="M24" s="36"/>
      <c r="N24" s="239"/>
      <c r="O24" s="36"/>
      <c r="P24" s="239"/>
      <c r="Q24" s="36"/>
      <c r="R24" s="239"/>
      <c r="S24" s="36"/>
    </row>
    <row r="25" spans="1:19" s="10" customFormat="1" ht="135" hidden="1" customHeight="1">
      <c r="A25" s="245"/>
      <c r="B25" s="50" t="s">
        <v>316</v>
      </c>
      <c r="C25" s="240"/>
      <c r="D25" s="11"/>
      <c r="E25" s="34"/>
      <c r="F25" s="669"/>
      <c r="G25" s="36"/>
      <c r="H25" s="563"/>
      <c r="I25" s="36"/>
      <c r="J25" s="586"/>
      <c r="K25" s="36"/>
      <c r="L25" s="239"/>
      <c r="M25" s="36"/>
      <c r="N25" s="239"/>
      <c r="O25" s="36"/>
      <c r="P25" s="239"/>
      <c r="Q25" s="36"/>
      <c r="R25" s="239"/>
      <c r="S25" s="36"/>
    </row>
    <row r="26" spans="1:19" s="10" customFormat="1" ht="90" hidden="1" customHeight="1">
      <c r="A26" s="245"/>
      <c r="B26" s="50" t="s">
        <v>317</v>
      </c>
      <c r="C26" s="240"/>
      <c r="D26" s="11" t="s">
        <v>629</v>
      </c>
      <c r="E26" s="34"/>
      <c r="F26" s="669"/>
      <c r="G26" s="36"/>
      <c r="H26" s="563"/>
      <c r="I26" s="36"/>
      <c r="J26" s="586"/>
      <c r="K26" s="36"/>
      <c r="L26" s="239"/>
      <c r="M26" s="36"/>
      <c r="N26" s="239"/>
      <c r="O26" s="36"/>
      <c r="P26" s="239"/>
      <c r="Q26" s="36"/>
      <c r="R26" s="239"/>
      <c r="S26" s="36"/>
    </row>
    <row r="27" spans="1:19" s="10" customFormat="1" ht="90" hidden="1" customHeight="1">
      <c r="A27" s="245"/>
      <c r="B27" s="50" t="s">
        <v>318</v>
      </c>
      <c r="C27" s="240"/>
      <c r="D27" s="11"/>
      <c r="E27" s="34"/>
      <c r="F27" s="670"/>
      <c r="G27" s="36"/>
      <c r="H27" s="564"/>
      <c r="I27" s="36"/>
      <c r="J27" s="586"/>
      <c r="K27" s="36"/>
      <c r="L27" s="239"/>
      <c r="M27" s="36"/>
      <c r="N27" s="239"/>
      <c r="O27" s="36"/>
      <c r="P27" s="239"/>
      <c r="Q27" s="36"/>
      <c r="R27" s="239"/>
      <c r="S27" s="36"/>
    </row>
    <row r="28" spans="1:19" s="10" customFormat="1" ht="110.25">
      <c r="A28" s="426" t="s">
        <v>735</v>
      </c>
      <c r="B28" s="50" t="s">
        <v>319</v>
      </c>
      <c r="C28" s="240"/>
      <c r="D28" s="474" t="s">
        <v>847</v>
      </c>
      <c r="E28" s="240"/>
      <c r="F28" s="333" t="s">
        <v>721</v>
      </c>
      <c r="G28" s="36"/>
      <c r="H28" s="11" t="s">
        <v>728</v>
      </c>
      <c r="I28" s="36"/>
      <c r="J28" s="587"/>
      <c r="K28" s="36"/>
      <c r="L28" s="239"/>
      <c r="M28" s="36"/>
      <c r="N28" s="239"/>
      <c r="O28" s="36"/>
      <c r="P28" s="239"/>
      <c r="Q28" s="36"/>
      <c r="R28" s="239"/>
      <c r="S28" s="36"/>
    </row>
    <row r="29" spans="1:19" s="12" customFormat="1">
      <c r="A29" s="56"/>
    </row>
  </sheetData>
  <mergeCells count="9">
    <mergeCell ref="J9:J28"/>
    <mergeCell ref="F22:F27"/>
    <mergeCell ref="F12:F20"/>
    <mergeCell ref="H12:H20"/>
    <mergeCell ref="A19:A20"/>
    <mergeCell ref="A17:A18"/>
    <mergeCell ref="A14:A15"/>
    <mergeCell ref="A12:A13"/>
    <mergeCell ref="H22:H27"/>
  </mergeCells>
  <hyperlinks>
    <hyperlink ref="F10" r:id="rId1"/>
    <hyperlink ref="F28" r:id="rId2"/>
    <hyperlink ref="F12" r:id="rId3"/>
  </hyperlinks>
  <pageMargins left="0.7" right="0.7" top="0.75" bottom="0.75" header="0.3" footer="0.3"/>
  <pageSetup paperSize="8" orientation="landscape" horizontalDpi="1200" verticalDpi="1200" r:id="rId4"/>
  <headerFooter>
    <oddHeader>&amp;C&amp;G</oddHeader>
  </headerFooter>
  <legacyDrawingHF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17"/>
  <sheetViews>
    <sheetView zoomScale="80" zoomScaleNormal="80" workbookViewId="0">
      <selection activeCell="D3" sqref="D3"/>
    </sheetView>
  </sheetViews>
  <sheetFormatPr baseColWidth="10" defaultColWidth="10.5" defaultRowHeight="15.75"/>
  <cols>
    <col min="1" max="1" width="17.375" customWidth="1"/>
    <col min="2" max="2" width="45.5" customWidth="1"/>
    <col min="3" max="3" width="3.375" customWidth="1"/>
    <col min="4" max="4" width="26" customWidth="1"/>
    <col min="5" max="5" width="3.375" customWidth="1"/>
    <col min="6" max="6" width="26" customWidth="1"/>
    <col min="7" max="7" width="3.375" customWidth="1"/>
    <col min="8" max="8" width="26" customWidth="1"/>
    <col min="9" max="9" width="3.3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320</v>
      </c>
    </row>
    <row r="3" spans="1:19" s="35" customFormat="1" ht="173.25">
      <c r="A3" s="215" t="s">
        <v>321</v>
      </c>
      <c r="B3" s="52" t="s">
        <v>322</v>
      </c>
      <c r="D3" s="11" t="s">
        <v>878</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35" customFormat="1" ht="31.5">
      <c r="A7" s="215" t="s">
        <v>101</v>
      </c>
      <c r="B7" s="52" t="s">
        <v>323</v>
      </c>
      <c r="D7" s="11" t="s">
        <v>103</v>
      </c>
      <c r="F7" s="53"/>
      <c r="H7" s="53"/>
      <c r="J7" s="238"/>
      <c r="L7" s="239"/>
      <c r="N7" s="239"/>
      <c r="P7" s="239"/>
      <c r="R7" s="239"/>
    </row>
    <row r="8" spans="1:19" s="34" customFormat="1" ht="19.5">
      <c r="A8" s="51"/>
      <c r="B8" s="43"/>
      <c r="D8" s="43"/>
      <c r="F8" s="43"/>
      <c r="H8" s="43"/>
      <c r="J8" s="44"/>
      <c r="L8" s="44"/>
      <c r="N8" s="44"/>
      <c r="P8" s="44"/>
      <c r="R8" s="44"/>
    </row>
    <row r="9" spans="1:19" s="10" customFormat="1" ht="31.5">
      <c r="A9" s="245"/>
      <c r="B9" s="49" t="s">
        <v>324</v>
      </c>
      <c r="C9" s="240"/>
      <c r="D9" s="11" t="s">
        <v>603</v>
      </c>
      <c r="E9" s="240"/>
      <c r="F9" s="11" t="str">
        <f>IF(D9=[2]Lists!$K$4,"&lt; Input URL to data source &gt;",IF(D9=[2]Lists!$K$5,"&lt; Reference section in EITI Report or URL &gt;",IF(D9=[2]Lists!$K$6,"&lt; Reference evidence of non-applicability &gt;","")))</f>
        <v/>
      </c>
      <c r="G9" s="34"/>
      <c r="H9" s="11" t="str">
        <f>IF(F9=[2]Lists!$K$4,"&lt; Input URL to data source &gt;",IF(F9=[2]Lists!$K$5,"&lt; Reference section in EITI Report or URL &gt;",IF(F9=[2]Lists!$K$6,"&lt; Reference evidence of non-applicability &gt;","")))</f>
        <v/>
      </c>
      <c r="I9" s="34"/>
      <c r="J9" s="676"/>
      <c r="K9" s="34"/>
      <c r="L9" s="239"/>
      <c r="M9" s="34"/>
      <c r="N9" s="239"/>
      <c r="O9" s="34"/>
      <c r="P9" s="239"/>
      <c r="Q9" s="34"/>
      <c r="R9" s="239"/>
      <c r="S9" s="34"/>
    </row>
    <row r="10" spans="1:19" s="10" customFormat="1" ht="47.25">
      <c r="A10" s="245"/>
      <c r="B10" s="55" t="s">
        <v>325</v>
      </c>
      <c r="C10" s="240"/>
      <c r="D10" s="11"/>
      <c r="E10" s="240"/>
      <c r="F10" s="11"/>
      <c r="G10" s="34"/>
      <c r="H10" s="11"/>
      <c r="I10" s="34"/>
      <c r="J10" s="630"/>
      <c r="K10" s="34"/>
      <c r="L10" s="239"/>
      <c r="M10" s="34"/>
      <c r="N10" s="239"/>
      <c r="O10" s="34"/>
      <c r="P10" s="239"/>
      <c r="Q10" s="34"/>
      <c r="R10" s="239"/>
      <c r="S10" s="34"/>
    </row>
    <row r="11" spans="1:19" s="10" customFormat="1" ht="63">
      <c r="A11" s="245"/>
      <c r="B11" s="55" t="s">
        <v>326</v>
      </c>
      <c r="C11" s="240"/>
      <c r="D11" s="11"/>
      <c r="E11" s="240"/>
      <c r="F11" s="11"/>
      <c r="G11" s="34"/>
      <c r="H11" s="11"/>
      <c r="I11" s="34"/>
      <c r="J11" s="630"/>
      <c r="K11" s="34"/>
      <c r="L11" s="239"/>
      <c r="M11" s="34"/>
      <c r="N11" s="239"/>
      <c r="O11" s="34"/>
      <c r="P11" s="239"/>
      <c r="Q11" s="34"/>
      <c r="R11" s="239"/>
      <c r="S11" s="34"/>
    </row>
    <row r="12" spans="1:19" s="10" customFormat="1" ht="47.25">
      <c r="A12" s="245"/>
      <c r="B12" s="55" t="s">
        <v>327</v>
      </c>
      <c r="C12" s="240"/>
      <c r="D12" s="11"/>
      <c r="E12" s="240"/>
      <c r="F12" s="11"/>
      <c r="G12" s="34"/>
      <c r="H12" s="11"/>
      <c r="I12" s="34"/>
      <c r="J12" s="630"/>
      <c r="K12" s="34"/>
      <c r="L12" s="239"/>
      <c r="M12" s="34"/>
      <c r="N12" s="239"/>
      <c r="O12" s="34"/>
      <c r="P12" s="239"/>
      <c r="Q12" s="34"/>
      <c r="R12" s="239"/>
      <c r="S12" s="34"/>
    </row>
    <row r="13" spans="1:19" s="10" customFormat="1" ht="63">
      <c r="A13" s="245"/>
      <c r="B13" s="55" t="s">
        <v>328</v>
      </c>
      <c r="C13" s="240"/>
      <c r="D13" s="11"/>
      <c r="E13" s="240"/>
      <c r="F13" s="11"/>
      <c r="G13" s="34"/>
      <c r="H13" s="11"/>
      <c r="I13" s="34"/>
      <c r="J13" s="630"/>
      <c r="K13" s="34"/>
      <c r="L13" s="239"/>
      <c r="M13" s="34"/>
      <c r="N13" s="239"/>
      <c r="O13" s="34"/>
      <c r="P13" s="239"/>
      <c r="Q13" s="34"/>
      <c r="R13" s="239"/>
      <c r="S13" s="34"/>
    </row>
    <row r="14" spans="1:19" s="10" customFormat="1" ht="63">
      <c r="A14" s="245"/>
      <c r="B14" s="55" t="s">
        <v>329</v>
      </c>
      <c r="C14" s="240"/>
      <c r="D14" s="11"/>
      <c r="E14" s="240"/>
      <c r="F14" s="11"/>
      <c r="G14" s="34"/>
      <c r="H14" s="11"/>
      <c r="I14" s="34"/>
      <c r="J14" s="630"/>
      <c r="K14" s="34"/>
      <c r="L14" s="239"/>
      <c r="M14" s="34"/>
      <c r="N14" s="239"/>
      <c r="O14" s="34"/>
      <c r="P14" s="239"/>
      <c r="Q14" s="34"/>
      <c r="R14" s="239"/>
      <c r="S14" s="34"/>
    </row>
    <row r="15" spans="1:19" s="10" customFormat="1" ht="63">
      <c r="A15" s="245"/>
      <c r="B15" s="55" t="s">
        <v>330</v>
      </c>
      <c r="C15" s="240"/>
      <c r="D15" s="11"/>
      <c r="E15" s="240"/>
      <c r="F15" s="11"/>
      <c r="G15" s="34"/>
      <c r="H15" s="11"/>
      <c r="I15" s="34"/>
      <c r="J15" s="630"/>
      <c r="K15" s="34"/>
      <c r="L15" s="239"/>
      <c r="M15" s="34"/>
      <c r="N15" s="239"/>
      <c r="O15" s="34"/>
      <c r="P15" s="239"/>
      <c r="Q15" s="34"/>
      <c r="R15" s="239"/>
      <c r="S15" s="34"/>
    </row>
    <row r="16" spans="1:19" s="64" customFormat="1" ht="47.25" customHeight="1">
      <c r="A16" s="270"/>
      <c r="B16" s="68" t="s">
        <v>331</v>
      </c>
      <c r="C16" s="271"/>
      <c r="D16" s="11"/>
      <c r="E16" s="271"/>
      <c r="F16" s="66"/>
      <c r="G16" s="65"/>
      <c r="H16" s="66"/>
      <c r="I16" s="65"/>
      <c r="J16" s="631"/>
      <c r="K16" s="65"/>
      <c r="L16" s="272"/>
      <c r="M16" s="65"/>
      <c r="N16" s="272"/>
      <c r="O16" s="65"/>
      <c r="P16" s="272"/>
      <c r="Q16" s="65"/>
      <c r="R16" s="272"/>
      <c r="S16" s="65"/>
    </row>
    <row r="17" spans="1:19" s="58" customFormat="1" ht="19.5">
      <c r="A17" s="57"/>
      <c r="G17" s="45"/>
      <c r="I17" s="45"/>
      <c r="J17" s="258"/>
      <c r="K17" s="45"/>
      <c r="L17" s="258"/>
      <c r="M17" s="45"/>
      <c r="N17" s="258"/>
      <c r="O17" s="45"/>
      <c r="P17" s="258"/>
      <c r="Q17" s="45"/>
      <c r="R17" s="258"/>
      <c r="S17" s="45"/>
    </row>
  </sheetData>
  <mergeCells count="1">
    <mergeCell ref="J9:J16"/>
  </mergeCells>
  <pageMargins left="0.7" right="0.7" top="0.75" bottom="0.75" header="0.3" footer="0.3"/>
  <pageSetup paperSize="8" orientation="landscape" horizontalDpi="1200" verticalDpi="1200" r:id="rId1"/>
  <headerFooter>
    <oddHeader>&amp;C&amp;G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S14"/>
  <sheetViews>
    <sheetView zoomScale="82" zoomScaleNormal="82" workbookViewId="0"/>
  </sheetViews>
  <sheetFormatPr baseColWidth="10" defaultColWidth="10.5" defaultRowHeight="15.75"/>
  <cols>
    <col min="1" max="1" width="16.375" customWidth="1"/>
    <col min="2" max="2" width="42" customWidth="1"/>
    <col min="3" max="3" width="3.375" customWidth="1"/>
    <col min="4" max="4" width="35.375" customWidth="1"/>
    <col min="5" max="5" width="3.375" customWidth="1"/>
    <col min="6" max="6" width="35.375" customWidth="1"/>
    <col min="7" max="7" width="3.375" customWidth="1"/>
    <col min="8" max="8" width="35.375" customWidth="1"/>
    <col min="9" max="9" width="3.3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332</v>
      </c>
    </row>
    <row r="3" spans="1:19" s="35" customFormat="1" ht="157.5">
      <c r="A3" s="215" t="s">
        <v>333</v>
      </c>
      <c r="B3" s="52" t="s">
        <v>334</v>
      </c>
      <c r="D3" s="11" t="s">
        <v>878</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35" customFormat="1" ht="31.5">
      <c r="A7" s="215" t="s">
        <v>101</v>
      </c>
      <c r="B7" s="52" t="s">
        <v>335</v>
      </c>
      <c r="D7" s="11" t="s">
        <v>103</v>
      </c>
      <c r="F7" s="53"/>
      <c r="H7" s="53"/>
      <c r="J7" s="238"/>
      <c r="L7" s="239"/>
      <c r="M7" s="34"/>
      <c r="N7" s="239"/>
      <c r="O7" s="34"/>
      <c r="P7" s="239"/>
      <c r="Q7" s="34"/>
      <c r="R7" s="239"/>
    </row>
    <row r="8" spans="1:19" s="34" customFormat="1" ht="19.5">
      <c r="A8" s="51"/>
      <c r="B8" s="43"/>
      <c r="D8" s="43"/>
      <c r="F8" s="43"/>
      <c r="H8" s="43"/>
      <c r="J8" s="44"/>
      <c r="L8" s="44"/>
      <c r="N8" s="44"/>
      <c r="P8" s="44"/>
      <c r="R8" s="44"/>
    </row>
    <row r="9" spans="1:19" s="10" customFormat="1" ht="31.5">
      <c r="A9" s="245"/>
      <c r="B9" s="49" t="s">
        <v>336</v>
      </c>
      <c r="C9" s="240"/>
      <c r="D9" s="11" t="s">
        <v>603</v>
      </c>
      <c r="E9" s="240"/>
      <c r="F9" s="11" t="str">
        <f>IF(D9=[2]Lists!$K$4,"&lt; Input URL to data source &gt;",IF(D9=[2]Lists!$K$5,"&lt; Reference section in EITI Report or URL &gt;",IF(D9=[2]Lists!$K$6,"&lt; Reference evidence of non-applicability &gt;","")))</f>
        <v/>
      </c>
      <c r="G9" s="34"/>
      <c r="H9" s="11" t="str">
        <f>IF(F9=[2]Lists!$K$4,"&lt; Input URL to data source &gt;",IF(F9=[2]Lists!$K$5,"&lt; Reference section in EITI Report or URL &gt;",IF(F9=[2]Lists!$K$6,"&lt; Reference evidence of non-applicability &gt;","")))</f>
        <v/>
      </c>
      <c r="I9" s="34"/>
      <c r="J9" s="676"/>
      <c r="K9" s="34"/>
      <c r="L9" s="239"/>
      <c r="M9" s="34"/>
      <c r="N9" s="239"/>
      <c r="O9" s="34"/>
      <c r="P9" s="239"/>
      <c r="Q9" s="34"/>
      <c r="R9" s="239"/>
      <c r="S9" s="34"/>
    </row>
    <row r="10" spans="1:19" s="10" customFormat="1" ht="78.95" customHeight="1">
      <c r="A10" s="245"/>
      <c r="B10" s="55" t="s">
        <v>337</v>
      </c>
      <c r="C10" s="240"/>
      <c r="D10" s="11"/>
      <c r="E10" s="240"/>
      <c r="F10" s="11"/>
      <c r="G10" s="35"/>
      <c r="H10" s="11"/>
      <c r="I10" s="35"/>
      <c r="J10" s="630"/>
      <c r="K10" s="35"/>
      <c r="L10" s="239"/>
      <c r="M10" s="35"/>
      <c r="N10" s="239"/>
      <c r="O10" s="35"/>
      <c r="P10" s="239"/>
      <c r="Q10" s="35"/>
      <c r="R10" s="239"/>
      <c r="S10" s="35"/>
    </row>
    <row r="11" spans="1:19" s="10" customFormat="1" ht="30.75" customHeight="1">
      <c r="A11" s="245"/>
      <c r="B11" s="55" t="s">
        <v>338</v>
      </c>
      <c r="C11" s="240"/>
      <c r="D11" s="11"/>
      <c r="E11" s="240"/>
      <c r="F11" s="11"/>
      <c r="G11" s="35"/>
      <c r="H11" s="11"/>
      <c r="I11" s="35"/>
      <c r="J11" s="630"/>
      <c r="K11" s="35"/>
      <c r="L11" s="239"/>
      <c r="M11" s="35"/>
      <c r="N11" s="239"/>
      <c r="O11" s="35"/>
      <c r="P11" s="239"/>
      <c r="Q11" s="35"/>
      <c r="R11" s="239"/>
      <c r="S11" s="35"/>
    </row>
    <row r="12" spans="1:19" s="10" customFormat="1" ht="47.25" customHeight="1">
      <c r="A12" s="245"/>
      <c r="B12" s="55" t="s">
        <v>339</v>
      </c>
      <c r="C12" s="240"/>
      <c r="D12" s="11"/>
      <c r="E12" s="240"/>
      <c r="F12" s="11"/>
      <c r="G12" s="35"/>
      <c r="H12" s="11"/>
      <c r="I12" s="35"/>
      <c r="J12" s="630"/>
      <c r="K12" s="35"/>
      <c r="L12" s="239"/>
      <c r="M12" s="35"/>
      <c r="N12" s="239"/>
      <c r="O12" s="35"/>
      <c r="P12" s="239"/>
      <c r="Q12" s="35"/>
      <c r="R12" s="239"/>
      <c r="S12" s="35"/>
    </row>
    <row r="13" spans="1:19" s="10" customFormat="1" ht="62.25" customHeight="1">
      <c r="A13" s="245"/>
      <c r="B13" s="55" t="s">
        <v>340</v>
      </c>
      <c r="C13" s="240"/>
      <c r="D13" s="11"/>
      <c r="E13" s="240"/>
      <c r="F13" s="11"/>
      <c r="G13" s="35"/>
      <c r="H13" s="11"/>
      <c r="I13" s="35"/>
      <c r="J13" s="631"/>
      <c r="K13" s="35"/>
      <c r="L13" s="239"/>
      <c r="M13" s="35"/>
      <c r="N13" s="239"/>
      <c r="O13" s="35"/>
      <c r="P13" s="239"/>
      <c r="Q13" s="35"/>
      <c r="R13" s="239"/>
      <c r="S13" s="35"/>
    </row>
    <row r="14" spans="1:19" s="12" customFormat="1">
      <c r="A14" s="56"/>
    </row>
  </sheetData>
  <mergeCells count="1">
    <mergeCell ref="J9:J13"/>
  </mergeCells>
  <pageMargins left="0.7" right="0.7" top="0.75" bottom="0.75" header="0.3" footer="0.3"/>
  <pageSetup paperSize="8" orientation="landscape" horizontalDpi="1200" verticalDpi="1200" r:id="rId1"/>
  <headerFooter>
    <oddHeader>&amp;C&amp;G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S17"/>
  <sheetViews>
    <sheetView zoomScale="64" zoomScaleNormal="78" workbookViewId="0">
      <selection activeCell="D13" sqref="D13"/>
    </sheetView>
  </sheetViews>
  <sheetFormatPr baseColWidth="10" defaultColWidth="10.5" defaultRowHeight="15.75"/>
  <cols>
    <col min="1" max="1" width="23.875" customWidth="1"/>
    <col min="2" max="2" width="38" customWidth="1"/>
    <col min="3" max="3" width="3.375" customWidth="1"/>
    <col min="4" max="4" width="32.5" customWidth="1"/>
    <col min="5" max="5" width="3.375" customWidth="1"/>
    <col min="6" max="6" width="32.5" customWidth="1"/>
    <col min="7" max="7" width="3.375" customWidth="1"/>
    <col min="8" max="8" width="32.5" customWidth="1"/>
    <col min="9" max="9" width="3.3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341</v>
      </c>
    </row>
    <row r="3" spans="1:19" s="35" customFormat="1" ht="189">
      <c r="A3" s="215" t="s">
        <v>342</v>
      </c>
      <c r="B3" s="52" t="s">
        <v>343</v>
      </c>
      <c r="D3" s="11" t="s">
        <v>840</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35" customFormat="1" ht="31.5">
      <c r="A7" s="215" t="s">
        <v>101</v>
      </c>
      <c r="B7" s="52" t="s">
        <v>344</v>
      </c>
      <c r="D7" s="11" t="s">
        <v>730</v>
      </c>
      <c r="F7" s="53"/>
      <c r="H7" s="53"/>
      <c r="J7" s="238"/>
    </row>
    <row r="8" spans="1:19" s="34" customFormat="1" ht="19.5">
      <c r="A8" s="51"/>
      <c r="B8" s="43"/>
      <c r="D8" s="43"/>
      <c r="F8" s="43"/>
      <c r="H8" s="43"/>
      <c r="J8" s="44"/>
      <c r="L8" s="44"/>
      <c r="N8" s="44"/>
      <c r="P8" s="44"/>
      <c r="R8" s="44"/>
    </row>
    <row r="9" spans="1:19" s="10" customFormat="1" ht="47.25">
      <c r="A9" s="245"/>
      <c r="B9" s="49" t="s">
        <v>345</v>
      </c>
      <c r="C9" s="240"/>
      <c r="D9" s="11" t="s">
        <v>668</v>
      </c>
      <c r="E9" s="240"/>
      <c r="F9" s="11" t="str">
        <f>IF(D9=[2]Lists!$K$4,"&lt; Input URL to data source &gt;",IF(D9=[2]Lists!$K$5,"&lt; Reference section in EITI Report or URL &gt;",IF(D9=[2]Lists!$K$6,"&lt; Reference evidence of non-applicability &gt;","")))</f>
        <v/>
      </c>
      <c r="G9" s="34"/>
      <c r="H9" s="562" t="s">
        <v>733</v>
      </c>
      <c r="I9" s="34"/>
      <c r="J9" s="571" t="s">
        <v>797</v>
      </c>
      <c r="K9" s="34"/>
      <c r="L9" s="239"/>
      <c r="M9" s="34"/>
      <c r="N9" s="239"/>
      <c r="O9" s="34"/>
      <c r="P9" s="239"/>
      <c r="Q9" s="34"/>
      <c r="R9" s="239"/>
      <c r="S9" s="34"/>
    </row>
    <row r="10" spans="1:19" s="10" customFormat="1" ht="63">
      <c r="A10" s="245"/>
      <c r="B10" s="55" t="s">
        <v>346</v>
      </c>
      <c r="C10" s="240"/>
      <c r="D10" s="11" t="s">
        <v>603</v>
      </c>
      <c r="E10" s="240"/>
      <c r="F10" s="11"/>
      <c r="G10" s="34"/>
      <c r="H10" s="563"/>
      <c r="I10" s="34"/>
      <c r="J10" s="586"/>
      <c r="K10" s="34"/>
      <c r="L10" s="239"/>
      <c r="M10" s="34"/>
      <c r="N10" s="239"/>
      <c r="O10" s="34"/>
      <c r="P10" s="239"/>
      <c r="Q10" s="34"/>
      <c r="R10" s="239"/>
      <c r="S10" s="34"/>
    </row>
    <row r="11" spans="1:19" s="10" customFormat="1" ht="63">
      <c r="A11" s="245"/>
      <c r="B11" s="55" t="s">
        <v>347</v>
      </c>
      <c r="C11" s="240"/>
      <c r="D11" s="11" t="s">
        <v>603</v>
      </c>
      <c r="E11" s="240"/>
      <c r="F11" s="337"/>
      <c r="G11" s="35"/>
      <c r="H11" s="563"/>
      <c r="I11" s="35"/>
      <c r="J11" s="586"/>
      <c r="K11" s="35"/>
      <c r="L11" s="239"/>
      <c r="M11" s="35"/>
      <c r="N11" s="239"/>
      <c r="O11" s="35"/>
      <c r="P11" s="239"/>
      <c r="Q11" s="35"/>
      <c r="R11" s="239"/>
      <c r="S11" s="35"/>
    </row>
    <row r="12" spans="1:19" s="10" customFormat="1" ht="63">
      <c r="A12" s="245"/>
      <c r="B12" s="55" t="s">
        <v>348</v>
      </c>
      <c r="C12" s="240"/>
      <c r="D12" s="11" t="s">
        <v>591</v>
      </c>
      <c r="E12" s="240"/>
      <c r="F12" s="337"/>
      <c r="G12" s="34"/>
      <c r="H12" s="563"/>
      <c r="I12" s="34"/>
      <c r="J12" s="586"/>
      <c r="K12" s="34"/>
      <c r="L12" s="239"/>
      <c r="M12" s="34"/>
      <c r="N12" s="239"/>
      <c r="O12" s="34"/>
      <c r="P12" s="239"/>
      <c r="Q12" s="34"/>
      <c r="R12" s="239"/>
      <c r="S12" s="34"/>
    </row>
    <row r="13" spans="1:19" s="10" customFormat="1" ht="78.75">
      <c r="A13" s="245"/>
      <c r="B13" s="55" t="s">
        <v>349</v>
      </c>
      <c r="C13" s="240"/>
      <c r="D13" s="11" t="s">
        <v>731</v>
      </c>
      <c r="E13" s="240"/>
      <c r="F13" s="333" t="s">
        <v>732</v>
      </c>
      <c r="G13" s="34"/>
      <c r="H13" s="563"/>
      <c r="I13" s="34"/>
      <c r="J13" s="586"/>
      <c r="K13" s="34"/>
      <c r="L13" s="239"/>
      <c r="M13" s="34"/>
      <c r="N13" s="239"/>
      <c r="O13" s="34"/>
      <c r="P13" s="239"/>
      <c r="Q13" s="34"/>
      <c r="R13" s="239"/>
      <c r="S13" s="34"/>
    </row>
    <row r="14" spans="1:19" s="10" customFormat="1" ht="63">
      <c r="A14" s="245"/>
      <c r="B14" s="55" t="s">
        <v>350</v>
      </c>
      <c r="C14" s="240"/>
      <c r="D14" s="11" t="s">
        <v>603</v>
      </c>
      <c r="E14" s="240"/>
      <c r="F14" s="337"/>
      <c r="G14" s="34"/>
      <c r="H14" s="563"/>
      <c r="I14" s="34"/>
      <c r="J14" s="586"/>
      <c r="K14" s="34"/>
      <c r="L14" s="239"/>
      <c r="M14" s="34"/>
      <c r="N14" s="239"/>
      <c r="O14" s="34"/>
      <c r="P14" s="239"/>
      <c r="Q14" s="34"/>
      <c r="R14" s="239"/>
      <c r="S14" s="34"/>
    </row>
    <row r="15" spans="1:19" s="10" customFormat="1" ht="63">
      <c r="A15" s="245"/>
      <c r="B15" s="55" t="s">
        <v>351</v>
      </c>
      <c r="C15" s="240"/>
      <c r="D15" s="11" t="s">
        <v>603</v>
      </c>
      <c r="E15" s="240"/>
      <c r="F15" s="337"/>
      <c r="G15" s="34"/>
      <c r="H15" s="563"/>
      <c r="I15" s="34"/>
      <c r="J15" s="586"/>
      <c r="K15" s="34"/>
      <c r="L15" s="239"/>
      <c r="M15" s="34"/>
      <c r="N15" s="239"/>
      <c r="O15" s="34"/>
      <c r="P15" s="239"/>
      <c r="Q15" s="34"/>
      <c r="R15" s="239"/>
      <c r="S15" s="34"/>
    </row>
    <row r="16" spans="1:19" s="10" customFormat="1" ht="63">
      <c r="A16" s="245"/>
      <c r="B16" s="55" t="s">
        <v>352</v>
      </c>
      <c r="C16" s="240"/>
      <c r="D16" s="11" t="s">
        <v>668</v>
      </c>
      <c r="E16" s="240"/>
      <c r="F16" s="333" t="s">
        <v>666</v>
      </c>
      <c r="G16" s="34"/>
      <c r="H16" s="564"/>
      <c r="I16" s="34"/>
      <c r="J16" s="587"/>
      <c r="K16" s="34"/>
      <c r="L16" s="239"/>
      <c r="M16" s="34"/>
      <c r="N16" s="239"/>
      <c r="O16" s="34"/>
      <c r="P16" s="239"/>
      <c r="Q16" s="34"/>
      <c r="R16" s="239"/>
      <c r="S16" s="34"/>
    </row>
    <row r="17" spans="1:1" s="12" customFormat="1">
      <c r="A17" s="56"/>
    </row>
  </sheetData>
  <mergeCells count="2">
    <mergeCell ref="J9:J16"/>
    <mergeCell ref="H9:H16"/>
  </mergeCells>
  <hyperlinks>
    <hyperlink ref="F13" r:id="rId1"/>
    <hyperlink ref="F16" r:id="rId2"/>
  </hyperlinks>
  <pageMargins left="0.7" right="0.7" top="0.75" bottom="0.75" header="0.3" footer="0.3"/>
  <pageSetup paperSize="8" orientation="landscape" horizontalDpi="1200" verticalDpi="1200"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0"/>
  <sheetViews>
    <sheetView showGridLines="0" topLeftCell="A3" zoomScale="66" zoomScaleNormal="66" workbookViewId="0">
      <selection activeCell="E43" sqref="E43"/>
    </sheetView>
  </sheetViews>
  <sheetFormatPr baseColWidth="10" defaultColWidth="4" defaultRowHeight="24" customHeight="1"/>
  <cols>
    <col min="1" max="1" width="4" style="124"/>
    <col min="2" max="2" width="4" style="124" hidden="1" customWidth="1"/>
    <col min="3" max="3" width="75" style="124" bestFit="1" customWidth="1"/>
    <col min="4" max="4" width="2.875" style="124" customWidth="1"/>
    <col min="5" max="5" width="43.375" style="124" customWidth="1"/>
    <col min="6" max="6" width="2.875" style="124" customWidth="1"/>
    <col min="7" max="7" width="38.625" style="124" customWidth="1"/>
    <col min="8" max="16384" width="4" style="124"/>
  </cols>
  <sheetData>
    <row r="1" spans="1:7" ht="16.5">
      <c r="B1" s="125"/>
    </row>
    <row r="2" spans="1:7" ht="16.5">
      <c r="B2" s="125"/>
      <c r="C2" s="530" t="s">
        <v>472</v>
      </c>
      <c r="D2" s="530"/>
      <c r="E2" s="530"/>
      <c r="F2" s="530"/>
      <c r="G2" s="530"/>
    </row>
    <row r="3" spans="1:7" s="126" customFormat="1">
      <c r="B3" s="127"/>
      <c r="C3" s="531" t="s">
        <v>19</v>
      </c>
      <c r="D3" s="531"/>
      <c r="E3" s="531"/>
      <c r="F3" s="531"/>
      <c r="G3" s="531"/>
    </row>
    <row r="4" spans="1:7" ht="12.75" customHeight="1">
      <c r="B4" s="125"/>
      <c r="C4" s="532" t="s">
        <v>473</v>
      </c>
      <c r="D4" s="532"/>
      <c r="E4" s="532"/>
      <c r="F4" s="532"/>
      <c r="G4" s="532"/>
    </row>
    <row r="5" spans="1:7" ht="12.75" customHeight="1">
      <c r="B5" s="125"/>
      <c r="C5" s="533" t="s">
        <v>474</v>
      </c>
      <c r="D5" s="533"/>
      <c r="E5" s="533"/>
      <c r="F5" s="533"/>
      <c r="G5" s="533"/>
    </row>
    <row r="6" spans="1:7" ht="12.75" customHeight="1">
      <c r="B6" s="125"/>
      <c r="C6" s="533" t="s">
        <v>20</v>
      </c>
      <c r="D6" s="533"/>
      <c r="E6" s="533"/>
      <c r="F6" s="533"/>
      <c r="G6" s="533"/>
    </row>
    <row r="7" spans="1:7" ht="12.75" customHeight="1">
      <c r="B7" s="125"/>
      <c r="C7" s="534" t="s">
        <v>475</v>
      </c>
      <c r="D7" s="535"/>
      <c r="E7" s="535"/>
      <c r="F7" s="535"/>
      <c r="G7" s="535"/>
    </row>
    <row r="8" spans="1:7" ht="16.5">
      <c r="B8" s="125"/>
      <c r="C8" s="227"/>
      <c r="D8" s="128"/>
      <c r="E8" s="128"/>
      <c r="F8" s="227"/>
      <c r="G8" s="227"/>
    </row>
    <row r="9" spans="1:7" ht="16.5">
      <c r="B9" s="125"/>
      <c r="C9" s="129" t="s">
        <v>21</v>
      </c>
      <c r="D9" s="233"/>
      <c r="E9" s="131" t="s">
        <v>22</v>
      </c>
      <c r="F9" s="233"/>
      <c r="G9" s="132" t="s">
        <v>6</v>
      </c>
    </row>
    <row r="10" spans="1:7" ht="16.5">
      <c r="B10" s="125"/>
      <c r="C10" s="227"/>
      <c r="D10" s="128"/>
      <c r="E10" s="128"/>
      <c r="F10" s="227"/>
      <c r="G10" s="227"/>
    </row>
    <row r="11" spans="1:7" s="126" customFormat="1">
      <c r="B11" s="133"/>
      <c r="C11" s="134" t="s">
        <v>23</v>
      </c>
      <c r="D11" s="127"/>
      <c r="E11" s="135"/>
      <c r="F11" s="127"/>
      <c r="G11" s="127"/>
    </row>
    <row r="12" spans="1:7" ht="20.25" thickBot="1">
      <c r="A12" s="136"/>
      <c r="B12" s="137"/>
      <c r="C12" s="138" t="s">
        <v>24</v>
      </c>
      <c r="D12" s="139"/>
      <c r="E12" s="140" t="s">
        <v>25</v>
      </c>
      <c r="F12" s="139"/>
      <c r="G12" s="141" t="s">
        <v>26</v>
      </c>
    </row>
    <row r="13" spans="1:7" ht="17.25" thickBot="1">
      <c r="B13" s="142"/>
      <c r="C13" s="143" t="s">
        <v>27</v>
      </c>
      <c r="D13" s="234"/>
      <c r="E13" s="144"/>
      <c r="F13" s="234"/>
      <c r="G13" s="144"/>
    </row>
    <row r="14" spans="1:7" ht="16.5">
      <c r="A14" s="145"/>
      <c r="B14" s="146" t="s">
        <v>17</v>
      </c>
      <c r="C14" s="147" t="s">
        <v>28</v>
      </c>
      <c r="D14" s="218"/>
      <c r="E14" s="293" t="s">
        <v>484</v>
      </c>
      <c r="F14" s="218"/>
      <c r="G14" s="149"/>
    </row>
    <row r="15" spans="1:7" ht="16.5">
      <c r="A15" s="145"/>
      <c r="B15" s="146" t="s">
        <v>17</v>
      </c>
      <c r="C15" s="147" t="s">
        <v>29</v>
      </c>
      <c r="D15" s="218"/>
      <c r="E15" s="291" t="s">
        <v>481</v>
      </c>
      <c r="F15" s="218"/>
      <c r="G15" s="149"/>
    </row>
    <row r="16" spans="1:7" ht="16.5">
      <c r="B16" s="146" t="s">
        <v>17</v>
      </c>
      <c r="C16" s="147" t="s">
        <v>30</v>
      </c>
      <c r="D16" s="218"/>
      <c r="E16" s="291" t="s">
        <v>482</v>
      </c>
      <c r="F16" s="218"/>
      <c r="G16" s="149"/>
    </row>
    <row r="17" spans="1:7" ht="17.25" thickBot="1">
      <c r="B17" s="146" t="s">
        <v>17</v>
      </c>
      <c r="C17" s="151" t="s">
        <v>31</v>
      </c>
      <c r="D17" s="103"/>
      <c r="E17" s="292" t="s">
        <v>483</v>
      </c>
      <c r="F17" s="103"/>
      <c r="G17" s="152"/>
    </row>
    <row r="18" spans="1:7" ht="17.25" thickBot="1">
      <c r="B18" s="142"/>
      <c r="C18" s="143" t="s">
        <v>32</v>
      </c>
      <c r="D18" s="234"/>
      <c r="E18" s="144"/>
      <c r="F18" s="234"/>
      <c r="G18" s="144"/>
    </row>
    <row r="19" spans="1:7" ht="16.5">
      <c r="A19" s="145"/>
      <c r="B19" s="146" t="s">
        <v>33</v>
      </c>
      <c r="C19" s="147" t="s">
        <v>34</v>
      </c>
      <c r="D19" s="218"/>
      <c r="E19" s="294">
        <v>43466</v>
      </c>
      <c r="F19" s="218"/>
      <c r="G19" s="149"/>
    </row>
    <row r="20" spans="1:7" ht="17.25" thickBot="1">
      <c r="A20" s="145"/>
      <c r="B20" s="146" t="s">
        <v>33</v>
      </c>
      <c r="C20" s="151" t="s">
        <v>35</v>
      </c>
      <c r="D20" s="103"/>
      <c r="E20" s="294">
        <v>43800</v>
      </c>
      <c r="F20" s="103"/>
      <c r="G20" s="152"/>
    </row>
    <row r="21" spans="1:7" ht="17.25" thickBot="1">
      <c r="B21" s="142"/>
      <c r="C21" s="143" t="s">
        <v>36</v>
      </c>
      <c r="D21" s="234"/>
      <c r="E21" s="235"/>
      <c r="F21" s="234"/>
      <c r="G21" s="144"/>
    </row>
    <row r="22" spans="1:7" ht="16.5">
      <c r="B22" s="146" t="s">
        <v>37</v>
      </c>
      <c r="C22" s="153" t="s">
        <v>38</v>
      </c>
      <c r="D22" s="218"/>
      <c r="E22" s="295" t="s">
        <v>486</v>
      </c>
      <c r="F22" s="218"/>
      <c r="G22" s="149"/>
    </row>
    <row r="23" spans="1:7" ht="16.5">
      <c r="A23" s="145"/>
      <c r="B23" s="146" t="s">
        <v>37</v>
      </c>
      <c r="C23" s="147" t="s">
        <v>39</v>
      </c>
      <c r="D23" s="218"/>
      <c r="E23" s="295" t="s">
        <v>671</v>
      </c>
      <c r="F23" s="218"/>
      <c r="G23" s="149"/>
    </row>
    <row r="24" spans="1:7" ht="16.5">
      <c r="B24" s="146" t="s">
        <v>37</v>
      </c>
      <c r="C24" s="147" t="s">
        <v>40</v>
      </c>
      <c r="D24" s="218"/>
      <c r="E24" s="385">
        <v>2018</v>
      </c>
      <c r="F24" s="218"/>
      <c r="G24" s="149"/>
    </row>
    <row r="25" spans="1:7" ht="31.5">
      <c r="A25" s="145"/>
      <c r="B25" s="146" t="s">
        <v>37</v>
      </c>
      <c r="C25" s="147" t="s">
        <v>41</v>
      </c>
      <c r="D25" s="218"/>
      <c r="E25" s="390" t="s">
        <v>675</v>
      </c>
      <c r="F25" s="218"/>
      <c r="G25" s="149"/>
    </row>
    <row r="26" spans="1:7" ht="31.5">
      <c r="B26" s="146" t="s">
        <v>37</v>
      </c>
      <c r="C26" s="154" t="s">
        <v>42</v>
      </c>
      <c r="D26" s="155"/>
      <c r="E26" s="295" t="s">
        <v>486</v>
      </c>
      <c r="F26" s="155"/>
      <c r="G26" s="388" t="s">
        <v>672</v>
      </c>
    </row>
    <row r="27" spans="1:7" ht="16.5">
      <c r="B27" s="146" t="s">
        <v>37</v>
      </c>
      <c r="C27" s="147" t="s">
        <v>43</v>
      </c>
      <c r="D27" s="218"/>
      <c r="E27" s="296"/>
      <c r="F27" s="218"/>
      <c r="G27" s="156"/>
    </row>
    <row r="28" spans="1:7" ht="16.5">
      <c r="A28" s="145"/>
      <c r="B28" s="146" t="s">
        <v>37</v>
      </c>
      <c r="C28" s="147" t="s">
        <v>44</v>
      </c>
      <c r="D28" s="218"/>
      <c r="E28" s="297"/>
      <c r="F28" s="218"/>
      <c r="G28" s="156"/>
    </row>
    <row r="29" spans="1:7" ht="16.5">
      <c r="B29" s="146" t="s">
        <v>37</v>
      </c>
      <c r="C29" s="154" t="s">
        <v>45</v>
      </c>
      <c r="D29" s="155"/>
      <c r="E29" s="542"/>
      <c r="F29" s="157"/>
      <c r="G29" s="158"/>
    </row>
    <row r="30" spans="1:7" ht="16.5">
      <c r="A30" s="145"/>
      <c r="B30" s="146" t="s">
        <v>37</v>
      </c>
      <c r="C30" s="147" t="s">
        <v>47</v>
      </c>
      <c r="D30" s="218"/>
      <c r="E30" s="543"/>
      <c r="F30" s="218"/>
      <c r="G30" s="149"/>
    </row>
    <row r="31" spans="1:7" ht="17.25" thickBot="1">
      <c r="A31" s="145"/>
      <c r="B31" s="146" t="s">
        <v>37</v>
      </c>
      <c r="C31" s="147" t="s">
        <v>48</v>
      </c>
      <c r="D31" s="105"/>
      <c r="E31" s="544"/>
      <c r="F31" s="103"/>
      <c r="G31" s="159"/>
    </row>
    <row r="32" spans="1:7" ht="15.95" customHeight="1" thickBot="1">
      <c r="A32" s="125"/>
      <c r="C32" s="160" t="s">
        <v>49</v>
      </c>
      <c r="D32" s="236"/>
      <c r="E32" s="298"/>
      <c r="F32" s="237"/>
      <c r="G32" s="162"/>
    </row>
    <row r="33" spans="1:7" ht="16.5">
      <c r="A33" s="146"/>
      <c r="B33" s="163"/>
      <c r="C33" s="164" t="s">
        <v>50</v>
      </c>
      <c r="D33" s="218"/>
      <c r="E33" s="299" t="s">
        <v>486</v>
      </c>
      <c r="F33" s="228"/>
      <c r="G33" s="300" t="s">
        <v>488</v>
      </c>
    </row>
    <row r="34" spans="1:7" ht="79.5" thickBot="1">
      <c r="A34" s="125"/>
      <c r="B34" s="146" t="s">
        <v>51</v>
      </c>
      <c r="C34" s="165" t="s">
        <v>52</v>
      </c>
      <c r="D34" s="103"/>
      <c r="E34" s="389" t="s">
        <v>487</v>
      </c>
      <c r="F34" s="234"/>
      <c r="G34" s="301" t="s">
        <v>489</v>
      </c>
    </row>
    <row r="35" spans="1:7" ht="18" customHeight="1" thickBot="1">
      <c r="A35" s="145"/>
      <c r="B35" s="146" t="s">
        <v>51</v>
      </c>
      <c r="C35" s="143" t="s">
        <v>53</v>
      </c>
      <c r="D35" s="234"/>
      <c r="E35" s="237"/>
      <c r="F35" s="234"/>
      <c r="G35" s="237"/>
    </row>
    <row r="36" spans="1:7" ht="15.75" customHeight="1">
      <c r="B36" s="146" t="s">
        <v>51</v>
      </c>
      <c r="C36" s="166" t="s">
        <v>54</v>
      </c>
      <c r="D36" s="218"/>
      <c r="E36" s="150"/>
      <c r="F36" s="218"/>
      <c r="G36" s="218"/>
    </row>
    <row r="37" spans="1:7" ht="16.5" customHeight="1">
      <c r="A37" s="145"/>
      <c r="B37" s="146" t="s">
        <v>51</v>
      </c>
      <c r="C37" s="167" t="s">
        <v>55</v>
      </c>
      <c r="D37" s="218"/>
      <c r="E37" s="295" t="s">
        <v>486</v>
      </c>
      <c r="F37" s="218"/>
      <c r="G37" s="156"/>
    </row>
    <row r="38" spans="1:7" ht="16.5" customHeight="1">
      <c r="A38" s="145"/>
      <c r="B38" s="146" t="s">
        <v>51</v>
      </c>
      <c r="C38" s="167" t="s">
        <v>56</v>
      </c>
      <c r="D38" s="218"/>
      <c r="E38" s="295" t="s">
        <v>486</v>
      </c>
      <c r="F38" s="218"/>
      <c r="G38" s="156"/>
    </row>
    <row r="39" spans="1:7" ht="15.75" customHeight="1">
      <c r="B39" s="146" t="s">
        <v>51</v>
      </c>
      <c r="C39" s="167" t="s">
        <v>57</v>
      </c>
      <c r="D39" s="218"/>
      <c r="E39" s="295" t="s">
        <v>486</v>
      </c>
      <c r="F39" s="218"/>
      <c r="G39" s="156"/>
    </row>
    <row r="40" spans="1:7" ht="18" customHeight="1">
      <c r="B40" s="146" t="s">
        <v>51</v>
      </c>
      <c r="C40" s="167" t="s">
        <v>58</v>
      </c>
      <c r="D40" s="218"/>
      <c r="E40" s="295" t="s">
        <v>485</v>
      </c>
      <c r="F40" s="218"/>
      <c r="G40" s="156"/>
    </row>
    <row r="41" spans="1:7" ht="31.5">
      <c r="B41" s="146" t="s">
        <v>51</v>
      </c>
      <c r="C41" s="386" t="s">
        <v>59</v>
      </c>
      <c r="D41" s="218"/>
      <c r="E41" s="295"/>
      <c r="F41" s="218"/>
      <c r="G41" s="156"/>
    </row>
    <row r="42" spans="1:7" ht="31.5">
      <c r="B42" s="146" t="s">
        <v>51</v>
      </c>
      <c r="C42" s="387" t="s">
        <v>60</v>
      </c>
      <c r="D42" s="218"/>
      <c r="E42" s="391">
        <v>4</v>
      </c>
      <c r="F42" s="218"/>
      <c r="G42" s="156"/>
    </row>
    <row r="43" spans="1:7" ht="31.5">
      <c r="B43" s="146" t="s">
        <v>51</v>
      </c>
      <c r="C43" s="387" t="s">
        <v>61</v>
      </c>
      <c r="D43" s="168"/>
      <c r="E43" s="510">
        <v>30</v>
      </c>
      <c r="F43" s="218"/>
      <c r="G43" s="169"/>
    </row>
    <row r="44" spans="1:7" ht="16.5">
      <c r="B44" s="146" t="s">
        <v>51</v>
      </c>
      <c r="C44" s="170" t="s">
        <v>62</v>
      </c>
      <c r="D44" s="218"/>
      <c r="E44" s="392" t="s">
        <v>616</v>
      </c>
      <c r="F44" s="155"/>
      <c r="G44" s="156"/>
    </row>
    <row r="45" spans="1:7" ht="16.5">
      <c r="B45" s="146" t="s">
        <v>51</v>
      </c>
      <c r="C45" s="171" t="s">
        <v>63</v>
      </c>
      <c r="D45" s="218"/>
      <c r="E45" s="393"/>
      <c r="F45" s="218"/>
      <c r="G45" s="156"/>
    </row>
    <row r="46" spans="1:7" ht="17.25" thickBot="1">
      <c r="B46" s="146" t="s">
        <v>51</v>
      </c>
      <c r="C46" s="172" t="s">
        <v>64</v>
      </c>
      <c r="D46" s="103"/>
      <c r="E46" s="394"/>
      <c r="F46" s="103"/>
      <c r="G46" s="173"/>
    </row>
    <row r="47" spans="1:7" s="136" customFormat="1" ht="17.25" thickBot="1">
      <c r="A47" s="124"/>
      <c r="B47" s="146" t="s">
        <v>51</v>
      </c>
      <c r="C47" s="174" t="s">
        <v>65</v>
      </c>
      <c r="D47" s="103"/>
      <c r="E47" s="175"/>
      <c r="F47" s="103"/>
      <c r="G47" s="173"/>
    </row>
    <row r="48" spans="1:7" ht="15.75" customHeight="1">
      <c r="B48" s="146" t="s">
        <v>51</v>
      </c>
      <c r="C48" s="167" t="s">
        <v>66</v>
      </c>
      <c r="D48" s="218"/>
      <c r="E48" s="295" t="s">
        <v>486</v>
      </c>
      <c r="F48" s="218"/>
      <c r="G48" s="156"/>
    </row>
    <row r="49" spans="1:7" s="145" customFormat="1" ht="16.5">
      <c r="A49" s="124"/>
      <c r="B49" s="146"/>
      <c r="C49" s="167" t="s">
        <v>67</v>
      </c>
      <c r="D49" s="218"/>
      <c r="E49" s="295" t="s">
        <v>486</v>
      </c>
      <c r="F49" s="218"/>
      <c r="G49" s="156"/>
    </row>
    <row r="50" spans="1:7" s="145" customFormat="1" ht="15.75" customHeight="1">
      <c r="A50" s="124"/>
      <c r="B50" s="146"/>
      <c r="C50" s="167" t="s">
        <v>68</v>
      </c>
      <c r="D50" s="218"/>
      <c r="E50" s="295" t="s">
        <v>486</v>
      </c>
      <c r="F50" s="218"/>
      <c r="G50" s="156"/>
    </row>
    <row r="51" spans="1:7" ht="17.25" thickBot="1">
      <c r="B51" s="146"/>
      <c r="C51" s="176" t="s">
        <v>69</v>
      </c>
      <c r="D51" s="103"/>
      <c r="E51" s="391" t="s">
        <v>486</v>
      </c>
      <c r="F51" s="103"/>
      <c r="G51" s="173"/>
    </row>
    <row r="52" spans="1:7" ht="17.25" thickBot="1">
      <c r="B52" s="146" t="s">
        <v>70</v>
      </c>
      <c r="C52" s="177" t="s">
        <v>71</v>
      </c>
      <c r="D52" s="178"/>
      <c r="E52" s="179"/>
      <c r="F52" s="178"/>
      <c r="G52" s="178"/>
    </row>
    <row r="53" spans="1:7" s="145" customFormat="1" ht="16.5">
      <c r="A53" s="124"/>
      <c r="B53" s="146" t="s">
        <v>70</v>
      </c>
      <c r="C53" s="147" t="s">
        <v>72</v>
      </c>
      <c r="D53" s="218"/>
      <c r="E53" s="148" t="s">
        <v>593</v>
      </c>
      <c r="F53" s="218"/>
      <c r="G53" s="149"/>
    </row>
    <row r="54" spans="1:7" ht="16.5">
      <c r="B54" s="125"/>
      <c r="C54" s="147" t="s">
        <v>73</v>
      </c>
      <c r="D54" s="218"/>
      <c r="E54" s="148" t="s">
        <v>595</v>
      </c>
      <c r="F54" s="218"/>
      <c r="G54" s="149"/>
    </row>
    <row r="55" spans="1:7" ht="16.5">
      <c r="B55" s="125"/>
      <c r="C55" s="147" t="s">
        <v>74</v>
      </c>
      <c r="D55" s="218"/>
      <c r="E55" s="325" t="s">
        <v>594</v>
      </c>
      <c r="F55" s="218"/>
      <c r="G55" s="149"/>
    </row>
    <row r="56" spans="1:7" ht="17.25" thickBot="1">
      <c r="B56" s="125"/>
      <c r="C56" s="102"/>
      <c r="D56" s="103"/>
      <c r="E56" s="104"/>
      <c r="F56" s="103"/>
      <c r="G56" s="105"/>
    </row>
    <row r="57" spans="1:7" s="145" customFormat="1" ht="17.25" thickBot="1">
      <c r="A57" s="124"/>
      <c r="B57" s="124"/>
      <c r="C57" s="536"/>
      <c r="D57" s="536"/>
      <c r="E57" s="536"/>
      <c r="F57" s="536"/>
      <c r="G57" s="536"/>
    </row>
    <row r="58" spans="1:7" s="7" customFormat="1" ht="16.5" thickBot="1">
      <c r="A58" s="227"/>
      <c r="B58" s="228"/>
      <c r="C58" s="537"/>
      <c r="D58" s="538"/>
      <c r="E58" s="538"/>
      <c r="F58" s="538"/>
      <c r="G58" s="539"/>
    </row>
    <row r="59" spans="1:7" s="7" customFormat="1" ht="16.5" thickBot="1">
      <c r="A59" s="227"/>
      <c r="B59" s="227"/>
      <c r="C59" s="537"/>
      <c r="D59" s="538"/>
      <c r="E59" s="538"/>
      <c r="F59" s="538"/>
      <c r="G59" s="539"/>
    </row>
    <row r="60" spans="1:7" s="7" customFormat="1" ht="16.5" thickBot="1">
      <c r="B60" s="227"/>
      <c r="C60" s="540"/>
      <c r="D60" s="540"/>
      <c r="E60" s="540"/>
      <c r="F60" s="540"/>
      <c r="G60" s="540"/>
    </row>
    <row r="61" spans="1:7" s="7" customFormat="1" ht="18.75" customHeight="1">
      <c r="B61" s="227"/>
      <c r="C61" s="541" t="s">
        <v>15</v>
      </c>
      <c r="D61" s="541"/>
      <c r="E61" s="541"/>
      <c r="F61" s="541"/>
      <c r="G61" s="541"/>
    </row>
    <row r="62" spans="1:7" s="7" customFormat="1" ht="15.75">
      <c r="B62" s="227"/>
      <c r="C62" s="526" t="s">
        <v>16</v>
      </c>
      <c r="D62" s="526"/>
      <c r="E62" s="526"/>
      <c r="F62" s="526"/>
      <c r="G62" s="526"/>
    </row>
    <row r="63" spans="1:7" s="7" customFormat="1" ht="15.75">
      <c r="B63" s="218" t="s">
        <v>17</v>
      </c>
      <c r="C63" s="546" t="s">
        <v>18</v>
      </c>
      <c r="D63" s="546"/>
      <c r="E63" s="546"/>
      <c r="F63" s="546"/>
      <c r="G63" s="546"/>
    </row>
    <row r="64" spans="1:7" ht="16.5">
      <c r="B64" s="125"/>
      <c r="C64" s="180"/>
      <c r="D64" s="146"/>
      <c r="E64" s="180"/>
      <c r="F64" s="146"/>
      <c r="G64" s="146"/>
    </row>
    <row r="65" spans="2:7" ht="15" customHeight="1">
      <c r="B65" s="125"/>
      <c r="C65" s="181"/>
      <c r="D65" s="181"/>
      <c r="E65" s="181"/>
      <c r="F65" s="181"/>
      <c r="G65" s="125"/>
    </row>
    <row r="66" spans="2:7" ht="15" customHeight="1">
      <c r="C66" s="125"/>
      <c r="D66" s="125"/>
      <c r="E66" s="125"/>
      <c r="F66" s="125"/>
      <c r="G66" s="125"/>
    </row>
    <row r="67" spans="2:7" ht="16.5">
      <c r="C67" s="547"/>
      <c r="D67" s="547"/>
      <c r="E67" s="547"/>
      <c r="F67" s="547"/>
      <c r="G67" s="547"/>
    </row>
    <row r="68" spans="2:7" ht="16.5">
      <c r="C68" s="547"/>
      <c r="D68" s="547"/>
      <c r="E68" s="547"/>
      <c r="F68" s="547"/>
      <c r="G68" s="547"/>
    </row>
    <row r="69" spans="2:7" ht="18.75" customHeight="1">
      <c r="C69" s="547"/>
      <c r="D69" s="547"/>
      <c r="E69" s="547"/>
      <c r="F69" s="547"/>
      <c r="G69" s="547"/>
    </row>
    <row r="70" spans="2:7" ht="16.5">
      <c r="C70" s="547"/>
      <c r="D70" s="547"/>
      <c r="E70" s="547"/>
      <c r="F70" s="547"/>
      <c r="G70" s="547"/>
    </row>
    <row r="71" spans="2:7" ht="16.5">
      <c r="C71" s="181"/>
      <c r="D71" s="181"/>
      <c r="E71" s="181"/>
      <c r="F71" s="181"/>
      <c r="G71" s="125"/>
    </row>
    <row r="72" spans="2:7" ht="16.5">
      <c r="C72" s="545"/>
      <c r="D72" s="545"/>
      <c r="E72" s="545"/>
      <c r="F72" s="125"/>
      <c r="G72" s="125"/>
    </row>
    <row r="73" spans="2:7" ht="16.5">
      <c r="C73" s="545"/>
      <c r="D73" s="545"/>
      <c r="E73" s="545"/>
      <c r="F73" s="125"/>
      <c r="G73" s="125"/>
    </row>
    <row r="74" spans="2:7" ht="16.5">
      <c r="C74" s="125"/>
      <c r="D74" s="125"/>
      <c r="E74" s="125"/>
      <c r="F74" s="125"/>
      <c r="G74" s="125"/>
    </row>
    <row r="75" spans="2:7" ht="16.5"/>
    <row r="76" spans="2:7" ht="16.5"/>
    <row r="77" spans="2:7" ht="16.5"/>
    <row r="78" spans="2:7" ht="16.5"/>
    <row r="79" spans="2:7" ht="16.5"/>
    <row r="80" spans="2:7" ht="16.5"/>
    <row r="81" ht="16.5"/>
    <row r="82" ht="16.5"/>
    <row r="83" ht="16.5"/>
    <row r="84" ht="16.5"/>
    <row r="85" ht="16.5"/>
    <row r="86" ht="16.5"/>
    <row r="87" ht="16.5"/>
    <row r="88" ht="16.5"/>
    <row r="89" ht="16.5"/>
    <row r="90" ht="16.5"/>
  </sheetData>
  <sheetProtection selectLockedCells="1"/>
  <dataConsolidate/>
  <mergeCells count="20">
    <mergeCell ref="C73:E73"/>
    <mergeCell ref="C63:G63"/>
    <mergeCell ref="C67:G67"/>
    <mergeCell ref="C68:G68"/>
    <mergeCell ref="C69:G69"/>
    <mergeCell ref="C70:G70"/>
    <mergeCell ref="C72:E72"/>
    <mergeCell ref="C62:G62"/>
    <mergeCell ref="C2:G2"/>
    <mergeCell ref="C3:G3"/>
    <mergeCell ref="C4:G4"/>
    <mergeCell ref="C5:G5"/>
    <mergeCell ref="C6:G6"/>
    <mergeCell ref="C7:G7"/>
    <mergeCell ref="C57:G57"/>
    <mergeCell ref="C58:G58"/>
    <mergeCell ref="C59:G59"/>
    <mergeCell ref="C60:G60"/>
    <mergeCell ref="C61:G61"/>
    <mergeCell ref="E29:E31"/>
  </mergeCells>
  <dataValidations count="1">
    <dataValidation type="whole" showInputMessage="1" showErrorMessage="1" sqref="G56 E56 G21 D8:E13 E35:E36 E21">
      <formula1>999999</formula1>
      <formula2>99999999</formula2>
    </dataValidation>
  </dataValidations>
  <hyperlinks>
    <hyperlink ref="C44" r:id="rId1" display="Reporting currency (ISO-4217)"/>
    <hyperlink ref="C47" r:id="rId2" location="r4-7"/>
    <hyperlink ref="C7" r:id="rId3" display="Si tiene alguna pregunta, comuníquese a data@eiti.org"/>
    <hyperlink ref="C32" r:id="rId4" location="r7-2" display="Public debate (Requirement 7.1)"/>
    <hyperlink ref="E34" r:id="rId5" display="http://www.dof.gob.mx/nota_detalle.php?codigo=5382838&amp;fecha=20/02/2015_x000a_"/>
    <hyperlink ref="E55" r:id="rId6"/>
    <hyperlink ref="G26" r:id="rId7"/>
    <hyperlink ref="E25" r:id="rId8"/>
  </hyperlinks>
  <pageMargins left="0.25" right="0.25" top="0.75" bottom="0.75" header="0.3" footer="0.3"/>
  <pageSetup paperSize="8" fitToHeight="0" orientation="landscape" horizontalDpi="2400" verticalDpi="2400" r:id="rId9"/>
  <headerFooter>
    <oddHeader>&amp;C&amp;G</oddHeader>
  </headerFooter>
  <legacyDrawingHF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S14"/>
  <sheetViews>
    <sheetView zoomScaleNormal="100" workbookViewId="0">
      <selection activeCell="D3" sqref="D3"/>
    </sheetView>
  </sheetViews>
  <sheetFormatPr baseColWidth="10" defaultColWidth="10.5" defaultRowHeight="15.75"/>
  <cols>
    <col min="1" max="1" width="14.875" customWidth="1"/>
    <col min="2" max="2" width="48" customWidth="1"/>
    <col min="3" max="3" width="3" customWidth="1"/>
    <col min="4" max="4" width="30.375" customWidth="1"/>
    <col min="5" max="5" width="3" customWidth="1"/>
    <col min="6" max="6" width="30.375" customWidth="1"/>
    <col min="7" max="7" width="3" customWidth="1"/>
    <col min="8" max="8" width="30.37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353</v>
      </c>
    </row>
    <row r="3" spans="1:19" s="35" customFormat="1" ht="157.5">
      <c r="A3" s="215" t="s">
        <v>354</v>
      </c>
      <c r="B3" s="52" t="s">
        <v>355</v>
      </c>
      <c r="D3" s="487" t="s">
        <v>878</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35" customFormat="1" ht="31.5">
      <c r="A7" s="215" t="s">
        <v>101</v>
      </c>
      <c r="B7" s="52" t="s">
        <v>356</v>
      </c>
      <c r="D7" s="11" t="s">
        <v>103</v>
      </c>
      <c r="F7" s="53"/>
      <c r="H7" s="53"/>
      <c r="J7" s="238"/>
      <c r="L7" s="239"/>
      <c r="M7" s="34"/>
      <c r="N7" s="239"/>
      <c r="O7" s="34"/>
      <c r="P7" s="239"/>
      <c r="Q7" s="34"/>
      <c r="R7" s="239"/>
    </row>
    <row r="8" spans="1:19" s="34" customFormat="1" ht="19.5">
      <c r="A8" s="51"/>
      <c r="B8" s="43"/>
      <c r="D8" s="43"/>
      <c r="F8" s="43"/>
      <c r="H8" s="43"/>
      <c r="J8" s="44"/>
      <c r="L8" s="44"/>
      <c r="N8" s="44"/>
      <c r="P8" s="44"/>
      <c r="R8" s="44"/>
    </row>
    <row r="9" spans="1:19" s="10" customFormat="1" ht="31.5">
      <c r="A9" s="245"/>
      <c r="B9" s="49" t="s">
        <v>357</v>
      </c>
      <c r="C9" s="240"/>
      <c r="D9" s="11" t="s">
        <v>603</v>
      </c>
      <c r="E9" s="240"/>
      <c r="F9" s="11" t="str">
        <f>IF(D9=[2]Lists!$K$4,"&lt; Input URL to data source &gt;",IF(D9=[2]Lists!$K$5,"&lt; Reference section in EITI Report or URL &gt;",IF(D9=[2]Lists!$K$6,"&lt; Reference evidence of non-applicability &gt;","")))</f>
        <v/>
      </c>
      <c r="G9" s="34"/>
      <c r="H9" s="11" t="str">
        <f>IF(F9=[2]Lists!$K$4,"&lt; Input URL to data source &gt;",IF(F9=[2]Lists!$K$5,"&lt; Reference section in EITI Report or URL &gt;",IF(F9=[2]Lists!$K$6,"&lt; Reference evidence of non-applicability &gt;","")))</f>
        <v/>
      </c>
      <c r="I9" s="34"/>
      <c r="J9" s="676"/>
      <c r="K9" s="34"/>
      <c r="L9" s="239"/>
      <c r="M9" s="34"/>
      <c r="N9" s="239"/>
      <c r="O9" s="34"/>
      <c r="P9" s="239"/>
      <c r="Q9" s="34"/>
      <c r="R9" s="239"/>
      <c r="S9" s="34"/>
    </row>
    <row r="10" spans="1:19" s="10" customFormat="1" ht="31.5">
      <c r="A10" s="245"/>
      <c r="B10" s="55" t="s">
        <v>358</v>
      </c>
      <c r="C10" s="240"/>
      <c r="D10" s="11"/>
      <c r="E10" s="240"/>
      <c r="F10" s="11"/>
      <c r="G10" s="35"/>
      <c r="H10" s="11"/>
      <c r="I10" s="35"/>
      <c r="J10" s="630"/>
      <c r="K10" s="35"/>
      <c r="L10" s="239"/>
      <c r="M10" s="35"/>
      <c r="N10" s="239"/>
      <c r="O10" s="35"/>
      <c r="P10" s="239"/>
      <c r="Q10" s="35"/>
      <c r="R10" s="239"/>
      <c r="S10" s="35"/>
    </row>
    <row r="11" spans="1:19" s="10" customFormat="1" ht="47.25">
      <c r="A11" s="245"/>
      <c r="B11" s="55" t="s">
        <v>359</v>
      </c>
      <c r="C11" s="240"/>
      <c r="D11" s="11"/>
      <c r="E11" s="240"/>
      <c r="F11" s="11"/>
      <c r="G11" s="35"/>
      <c r="H11" s="11"/>
      <c r="I11" s="35"/>
      <c r="J11" s="630"/>
      <c r="K11" s="35"/>
      <c r="L11" s="239"/>
      <c r="M11" s="35"/>
      <c r="N11" s="239"/>
      <c r="O11" s="35"/>
      <c r="P11" s="239"/>
      <c r="Q11" s="35"/>
      <c r="R11" s="239"/>
      <c r="S11" s="35"/>
    </row>
    <row r="12" spans="1:19" s="10" customFormat="1" ht="78.75">
      <c r="A12" s="245"/>
      <c r="B12" s="55" t="s">
        <v>360</v>
      </c>
      <c r="C12" s="240"/>
      <c r="D12" s="11"/>
      <c r="E12" s="240"/>
      <c r="F12" s="11"/>
      <c r="G12" s="35"/>
      <c r="H12" s="11"/>
      <c r="I12" s="35"/>
      <c r="J12" s="630"/>
      <c r="K12" s="35"/>
      <c r="L12" s="239"/>
      <c r="M12" s="35"/>
      <c r="N12" s="239"/>
      <c r="O12" s="35"/>
      <c r="P12" s="239"/>
      <c r="Q12" s="35"/>
      <c r="R12" s="239"/>
      <c r="S12" s="35"/>
    </row>
    <row r="13" spans="1:19" s="10" customFormat="1" ht="78.75">
      <c r="A13" s="245"/>
      <c r="B13" s="55" t="s">
        <v>361</v>
      </c>
      <c r="C13" s="240"/>
      <c r="D13" s="11"/>
      <c r="E13" s="240"/>
      <c r="F13" s="11"/>
      <c r="G13" s="35"/>
      <c r="H13" s="11"/>
      <c r="I13" s="35"/>
      <c r="J13" s="631"/>
      <c r="K13" s="35"/>
      <c r="L13" s="239"/>
      <c r="M13" s="35"/>
      <c r="N13" s="239"/>
      <c r="O13" s="35"/>
      <c r="P13" s="239"/>
      <c r="Q13" s="35"/>
      <c r="R13" s="239"/>
      <c r="S13" s="35"/>
    </row>
    <row r="14" spans="1:19" s="12" customFormat="1">
      <c r="A14" s="56"/>
    </row>
  </sheetData>
  <mergeCells count="1">
    <mergeCell ref="J9:J13"/>
  </mergeCells>
  <pageMargins left="0.7" right="0.7" top="0.75" bottom="0.75" header="0.3" footer="0.3"/>
  <pageSetup paperSize="8" orientation="landscape" horizontalDpi="1200" verticalDpi="1200" r:id="rId1"/>
  <headerFooter>
    <oddHeader>&amp;C&amp;G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S12"/>
  <sheetViews>
    <sheetView zoomScale="75" zoomScaleNormal="75" workbookViewId="0">
      <selection activeCell="D3" sqref="D3"/>
    </sheetView>
  </sheetViews>
  <sheetFormatPr baseColWidth="10" defaultColWidth="10.5" defaultRowHeight="15.75"/>
  <cols>
    <col min="1" max="1" width="17.875" customWidth="1"/>
    <col min="2" max="2" width="50.625" customWidth="1"/>
    <col min="3" max="3" width="3" customWidth="1"/>
    <col min="4" max="4" width="25.875" customWidth="1"/>
    <col min="5" max="5" width="3" customWidth="1"/>
    <col min="6" max="6" width="25.875" customWidth="1"/>
    <col min="7" max="7" width="3" customWidth="1"/>
    <col min="8" max="8" width="25.87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362</v>
      </c>
    </row>
    <row r="3" spans="1:19" s="35" customFormat="1" ht="173.25">
      <c r="A3" s="215" t="s">
        <v>363</v>
      </c>
      <c r="B3" s="52" t="s">
        <v>364</v>
      </c>
      <c r="D3" s="11" t="s">
        <v>840</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34" customFormat="1" ht="78.75">
      <c r="A7" s="51"/>
      <c r="B7" s="69" t="s">
        <v>365</v>
      </c>
      <c r="D7" s="11" t="s">
        <v>629</v>
      </c>
      <c r="F7" s="11" t="str">
        <f>IF(D7=[2]Lists!$K$4,"&lt; Input URL to data source &gt;",IF(D7=[2]Lists!$K$5,"&lt; Reference section in EITI Report or URL &gt;",IF(D7=[2]Lists!$K$6,"&lt; Reference evidence of non-applicability &gt;","")))</f>
        <v/>
      </c>
      <c r="H7" s="11" t="str">
        <f>IF(F7=[2]Lists!$K$4,"&lt; Input URL to data source &gt;",IF(F7=[2]Lists!$K$5,"&lt; Reference section in EITI Report or URL &gt;",IF(F7=[2]Lists!$K$6,"&lt; Reference evidence of non-applicability &gt;","")))</f>
        <v/>
      </c>
      <c r="J7" s="676"/>
      <c r="L7" s="239"/>
      <c r="N7" s="239"/>
      <c r="P7" s="239"/>
      <c r="R7" s="239"/>
    </row>
    <row r="8" spans="1:19" s="34" customFormat="1" ht="47.25">
      <c r="A8" s="51"/>
      <c r="B8" s="49" t="s">
        <v>366</v>
      </c>
      <c r="D8" s="337" t="s">
        <v>629</v>
      </c>
      <c r="F8" s="311" t="s">
        <v>844</v>
      </c>
      <c r="H8" s="11" t="str">
        <f>IF(F8=[2]Lists!$K$4,"&lt; Input URL to data source &gt;",IF(F8=[2]Lists!$K$5,"&lt; Reference section in EITI Report or URL &gt;",IF(F8=[2]Lists!$K$6,"&lt; Reference evidence of non-applicability &gt;","")))</f>
        <v/>
      </c>
      <c r="J8" s="630"/>
      <c r="L8" s="239"/>
      <c r="N8" s="239"/>
      <c r="P8" s="239"/>
      <c r="R8" s="239"/>
    </row>
    <row r="9" spans="1:19" s="34" customFormat="1" ht="47.25">
      <c r="A9" s="51"/>
      <c r="B9" s="49" t="s">
        <v>367</v>
      </c>
      <c r="D9" s="337" t="s">
        <v>667</v>
      </c>
      <c r="F9" s="11" t="str">
        <f>IF(D9=[2]Lists!$K$4,"&lt; Input URL to data source &gt;",IF(D9=[2]Lists!$K$5,"&lt; Reference section in EITI Report or URL &gt;",IF(D9=[2]Lists!$K$6,"&lt; Reference evidence of non-applicability &gt;","")))</f>
        <v/>
      </c>
      <c r="H9" s="11" t="str">
        <f>IF(F9=[2]Lists!$K$4,"&lt; Input URL to data source &gt;",IF(F9=[2]Lists!$K$5,"&lt; Reference section in EITI Report or URL &gt;",IF(F9=[2]Lists!$K$6,"&lt; Reference evidence of non-applicability &gt;","")))</f>
        <v/>
      </c>
      <c r="J9" s="630"/>
      <c r="L9" s="239"/>
      <c r="N9" s="239"/>
      <c r="P9" s="239"/>
      <c r="R9" s="239"/>
    </row>
    <row r="10" spans="1:19" s="34" customFormat="1" ht="47.25">
      <c r="A10" s="51"/>
      <c r="B10" s="49" t="s">
        <v>368</v>
      </c>
      <c r="D10" s="337" t="s">
        <v>996</v>
      </c>
      <c r="F10" s="11" t="str">
        <f>IF(D10=[2]Lists!$K$4,"&lt; Input URL to data source &gt;",IF(D10=[2]Lists!$K$5,"&lt; Reference section in EITI Report or URL &gt;",IF(D10=[2]Lists!$K$6,"&lt; Reference evidence of non-applicability &gt;","")))</f>
        <v/>
      </c>
      <c r="H10" s="11" t="str">
        <f>IF(F10=[2]Lists!$K$4,"&lt; Input URL to data source &gt;",IF(F10=[2]Lists!$K$5,"&lt; Reference section in EITI Report or URL &gt;",IF(F10=[2]Lists!$K$6,"&lt; Reference evidence of non-applicability &gt;","")))</f>
        <v/>
      </c>
      <c r="J10" s="630"/>
      <c r="L10" s="239"/>
      <c r="N10" s="239"/>
      <c r="P10" s="239"/>
      <c r="R10" s="239"/>
    </row>
    <row r="11" spans="1:19" s="34" customFormat="1" ht="47.25">
      <c r="A11" s="51"/>
      <c r="B11" s="49" t="s">
        <v>369</v>
      </c>
      <c r="D11" s="11" t="s">
        <v>629</v>
      </c>
      <c r="F11" s="11" t="str">
        <f>IF(D11=[2]Lists!$K$4,"&lt; Input URL to data source &gt;",IF(D11=[2]Lists!$K$5,"&lt; Reference section in EITI Report or URL &gt;",IF(D11=[2]Lists!$K$6,"&lt; Reference evidence of non-applicability &gt;","")))</f>
        <v/>
      </c>
      <c r="H11" s="11" t="str">
        <f>IF(F11=[2]Lists!$K$4,"&lt; Input URL to data source &gt;",IF(F11=[2]Lists!$K$5,"&lt; Reference section in EITI Report or URL &gt;",IF(F11=[2]Lists!$K$6,"&lt; Reference evidence of non-applicability &gt;","")))</f>
        <v/>
      </c>
      <c r="J11" s="631"/>
      <c r="L11" s="239"/>
      <c r="N11" s="239"/>
      <c r="P11" s="239"/>
      <c r="R11" s="239"/>
    </row>
    <row r="12" spans="1:19" s="12" customFormat="1" ht="31.5">
      <c r="A12" s="56"/>
      <c r="B12" s="69" t="s">
        <v>370</v>
      </c>
      <c r="D12" s="424"/>
      <c r="F12" s="410"/>
      <c r="H12" s="410"/>
    </row>
  </sheetData>
  <mergeCells count="1">
    <mergeCell ref="J7:J11"/>
  </mergeCells>
  <hyperlinks>
    <hyperlink ref="F8" r:id="rId1"/>
  </hyperlinks>
  <pageMargins left="0.7" right="0.7" top="0.75" bottom="0.75" header="0.3" footer="0.3"/>
  <pageSetup paperSize="8" orientation="landscape" horizontalDpi="1200" verticalDpi="1200" r:id="rId2"/>
  <headerFooter>
    <oddHeader>&amp;C&amp;G</oddHeader>
  </headerFooter>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S10"/>
  <sheetViews>
    <sheetView zoomScaleNormal="100" workbookViewId="0">
      <selection activeCell="F16" sqref="F16"/>
    </sheetView>
  </sheetViews>
  <sheetFormatPr baseColWidth="10" defaultColWidth="10.5" defaultRowHeight="15.75"/>
  <cols>
    <col min="1" max="1" width="17.5" customWidth="1"/>
    <col min="2" max="2" width="38" customWidth="1"/>
    <col min="3" max="3" width="3.375" customWidth="1"/>
    <col min="4" max="4" width="26" customWidth="1"/>
    <col min="5" max="5" width="3.375" customWidth="1"/>
    <col min="6" max="6" width="26" customWidth="1"/>
    <col min="7" max="7" width="3.375" customWidth="1"/>
    <col min="8" max="8" width="26" customWidth="1"/>
    <col min="9" max="9" width="3.3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371</v>
      </c>
    </row>
    <row r="3" spans="1:19" s="35" customFormat="1" ht="157.5">
      <c r="A3" s="215" t="s">
        <v>372</v>
      </c>
      <c r="B3" s="52" t="s">
        <v>373</v>
      </c>
      <c r="D3" s="11" t="s">
        <v>840</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10" customFormat="1" ht="47.25">
      <c r="A7" s="245"/>
      <c r="B7" s="69" t="s">
        <v>374</v>
      </c>
      <c r="C7" s="240"/>
      <c r="D7" s="90">
        <v>2</v>
      </c>
      <c r="E7" s="273"/>
      <c r="F7" s="11" t="str">
        <f>IF(D7=[2]Lists!$K$4,"&lt; Input URL to data source &gt;",IF(D7=[2]Lists!$K$5,"&lt; Reference section in EITI Report or URL &gt;",IF(D7=[2]Lists!$K$6,"&lt; Reference evidence of non-applicability &gt;","")))</f>
        <v/>
      </c>
      <c r="G7" s="34"/>
      <c r="H7" s="11" t="str">
        <f>IF(F7=[2]Lists!$K$4,"&lt; Input URL to data source &gt;",IF(F7=[2]Lists!$K$5,"&lt; Reference section in EITI Report or URL &gt;",IF(F7=[2]Lists!$K$6,"&lt; Reference evidence of non-applicability &gt;","")))</f>
        <v/>
      </c>
      <c r="I7" s="34"/>
      <c r="J7" s="676"/>
      <c r="K7" s="34"/>
      <c r="L7" s="239"/>
      <c r="M7" s="34"/>
      <c r="N7" s="239"/>
      <c r="O7" s="34"/>
      <c r="P7" s="239"/>
      <c r="Q7" s="34"/>
      <c r="R7" s="239"/>
      <c r="S7" s="34"/>
    </row>
    <row r="8" spans="1:19" s="70" customFormat="1" ht="47.25">
      <c r="A8" s="274"/>
      <c r="B8" s="69" t="s">
        <v>375</v>
      </c>
      <c r="C8" s="273"/>
      <c r="D8" s="90" t="s">
        <v>486</v>
      </c>
      <c r="E8" s="273"/>
      <c r="F8" s="311" t="s">
        <v>844</v>
      </c>
      <c r="G8" s="273"/>
      <c r="H8" s="11" t="str">
        <f>IF(F8=[2]Lists!$K$4,"&lt; Input URL to data source &gt;",IF(F8=[2]Lists!$K$5,"&lt; Reference section in EITI Report or URL &gt;",IF(F8=[2]Lists!$K$6,"&lt; Reference evidence of non-applicability &gt;","")))</f>
        <v/>
      </c>
      <c r="I8" s="273"/>
      <c r="J8" s="630"/>
      <c r="K8" s="71"/>
      <c r="L8" s="239"/>
      <c r="M8" s="71"/>
      <c r="N8" s="239"/>
      <c r="O8" s="71"/>
      <c r="P8" s="239"/>
      <c r="Q8" s="71"/>
      <c r="R8" s="239"/>
      <c r="S8" s="273"/>
    </row>
    <row r="9" spans="1:19" s="70" customFormat="1" ht="39" customHeight="1">
      <c r="A9" s="274"/>
      <c r="B9" s="275" t="s">
        <v>376</v>
      </c>
      <c r="C9" s="273"/>
      <c r="D9" s="90" t="s">
        <v>486</v>
      </c>
      <c r="E9" s="273"/>
      <c r="F9" s="311" t="s">
        <v>844</v>
      </c>
      <c r="G9" s="273"/>
      <c r="H9" s="11" t="str">
        <f>IF(F9=[2]Lists!$K$4,"&lt; Input URL to data source &gt;",IF(F9=[2]Lists!$K$5,"&lt; Reference section in EITI Report or URL &gt;",IF(F9=[2]Lists!$K$6,"&lt; Reference evidence of non-applicability &gt;","")))</f>
        <v/>
      </c>
      <c r="I9" s="273"/>
      <c r="J9" s="631"/>
      <c r="K9" s="71"/>
      <c r="L9" s="239"/>
      <c r="M9" s="71"/>
      <c r="N9" s="239"/>
      <c r="O9" s="71"/>
      <c r="P9" s="239"/>
      <c r="Q9" s="71"/>
      <c r="R9" s="239"/>
      <c r="S9" s="273"/>
    </row>
    <row r="10" spans="1:19" s="12" customFormat="1">
      <c r="A10" s="56"/>
    </row>
  </sheetData>
  <mergeCells count="1">
    <mergeCell ref="J7:J9"/>
  </mergeCells>
  <hyperlinks>
    <hyperlink ref="F8" r:id="rId1"/>
    <hyperlink ref="F9" r:id="rId2"/>
  </hyperlinks>
  <pageMargins left="0.7" right="0.7" top="0.75" bottom="0.75" header="0.3" footer="0.3"/>
  <pageSetup paperSize="8" orientation="landscape" horizontalDpi="1200" verticalDpi="1200" r:id="rId3"/>
  <headerFooter>
    <oddHeader>&amp;C&amp;G</oddHeader>
  </headerFooter>
  <legacyDrawingHF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26"/>
  <sheetViews>
    <sheetView zoomScale="85" zoomScaleNormal="85" workbookViewId="0">
      <selection activeCell="D3" sqref="D3"/>
    </sheetView>
  </sheetViews>
  <sheetFormatPr baseColWidth="10" defaultColWidth="10.5" defaultRowHeight="15.75"/>
  <cols>
    <col min="1" max="1" width="22" customWidth="1"/>
    <col min="2" max="2" width="60.625" customWidth="1"/>
    <col min="3" max="3" width="3" customWidth="1"/>
    <col min="4" max="4" width="24.5" customWidth="1"/>
    <col min="5" max="5" width="3" customWidth="1"/>
    <col min="6" max="6" width="24.5" customWidth="1"/>
    <col min="7" max="7" width="3" customWidth="1"/>
    <col min="8" max="8" width="24.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377</v>
      </c>
    </row>
    <row r="3" spans="1:19" s="35" customFormat="1" ht="141.75">
      <c r="A3" s="215" t="s">
        <v>378</v>
      </c>
      <c r="B3" s="52" t="s">
        <v>379</v>
      </c>
      <c r="D3" s="11" t="s">
        <v>840</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10" customFormat="1" ht="47.25">
      <c r="A7" s="245"/>
      <c r="B7" s="72" t="s">
        <v>380</v>
      </c>
      <c r="C7" s="240"/>
      <c r="D7" s="11" t="s">
        <v>668</v>
      </c>
      <c r="E7" s="240"/>
      <c r="F7" s="11" t="str">
        <f>IF(D7=[2]Lists!$K$4,"&lt; Input URL to data source &gt;",IF(D7=[2]Lists!$K$5,"&lt; Reference section in EITI Report or URL &gt;",IF(D7=[2]Lists!$K$6,"&lt; Reference evidence of non-applicability &gt;","")))</f>
        <v/>
      </c>
      <c r="G7" s="34"/>
      <c r="H7" s="11" t="str">
        <f>IF(F7=[2]Lists!$K$4,"&lt; Input URL to data source &gt;",IF(F7=[2]Lists!$K$5,"&lt; Reference section in EITI Report or URL &gt;",IF(F7=[2]Lists!$K$6,"&lt; Reference evidence of non-applicability &gt;","")))</f>
        <v/>
      </c>
      <c r="I7" s="34"/>
      <c r="J7" s="676"/>
      <c r="K7" s="34"/>
      <c r="L7" s="239"/>
      <c r="M7" s="34"/>
      <c r="N7" s="239"/>
      <c r="O7" s="34"/>
      <c r="P7" s="239"/>
      <c r="Q7" s="34"/>
      <c r="R7" s="239"/>
      <c r="S7" s="34"/>
    </row>
    <row r="8" spans="1:19" s="10" customFormat="1" ht="31.5">
      <c r="A8" s="245"/>
      <c r="B8" s="72" t="s">
        <v>381</v>
      </c>
      <c r="C8" s="240"/>
      <c r="D8" s="11" t="s">
        <v>729</v>
      </c>
      <c r="E8" s="240"/>
      <c r="F8" s="11" t="str">
        <f>IF(D8=[2]Lists!$K$4,"&lt; Input URL to data source &gt;",IF(D8=[2]Lists!$K$5,"&lt; Reference section in EITI Report or URL &gt;",IF(D8=[2]Lists!$K$6,"&lt; Reference evidence of non-applicability &gt;","")))</f>
        <v/>
      </c>
      <c r="G8" s="35"/>
      <c r="H8" s="11" t="str">
        <f>IF(F8=[2]Lists!$K$4,"&lt; Input URL to data source &gt;",IF(F8=[2]Lists!$K$5,"&lt; Reference section in EITI Report or URL &gt;",IF(F8=[2]Lists!$K$6,"&lt; Reference evidence of non-applicability &gt;","")))</f>
        <v/>
      </c>
      <c r="I8" s="35"/>
      <c r="J8" s="630"/>
      <c r="K8" s="35"/>
      <c r="L8" s="239"/>
      <c r="M8" s="35"/>
      <c r="N8" s="239"/>
      <c r="O8" s="35"/>
      <c r="P8" s="239"/>
      <c r="Q8" s="35"/>
      <c r="R8" s="239"/>
      <c r="S8" s="35"/>
    </row>
    <row r="9" spans="1:19" s="10" customFormat="1" ht="31.5">
      <c r="A9" s="245"/>
      <c r="B9" s="72" t="s">
        <v>382</v>
      </c>
      <c r="C9" s="240"/>
      <c r="D9" s="337" t="s">
        <v>668</v>
      </c>
      <c r="E9" s="240"/>
      <c r="F9" s="311" t="s">
        <v>997</v>
      </c>
      <c r="G9" s="34"/>
      <c r="H9" s="11" t="str">
        <f>IF(F9=[2]Lists!$K$4,"&lt; Input URL to data source &gt;",IF(F9=[2]Lists!$K$5,"&lt; Reference section in EITI Report or URL &gt;",IF(F9=[2]Lists!$K$6,"&lt; Reference evidence of non-applicability &gt;","")))</f>
        <v/>
      </c>
      <c r="I9" s="34"/>
      <c r="J9" s="630"/>
      <c r="K9" s="34"/>
      <c r="L9" s="239"/>
      <c r="M9" s="34"/>
      <c r="N9" s="239"/>
      <c r="O9" s="34"/>
      <c r="P9" s="239"/>
      <c r="Q9" s="34"/>
      <c r="R9" s="239"/>
      <c r="S9" s="34"/>
    </row>
    <row r="10" spans="1:19" s="10" customFormat="1">
      <c r="A10" s="245"/>
      <c r="B10" s="72" t="s">
        <v>383</v>
      </c>
      <c r="C10" s="240"/>
      <c r="D10" s="11"/>
      <c r="E10" s="240"/>
      <c r="F10" s="11" t="str">
        <f>IF(D10=[2]Lists!$K$4,"&lt; Input URL to data source &gt;",IF(D10=[2]Lists!$K$5,"&lt; Reference section in EITI Report or URL &gt;",IF(D10=[2]Lists!$K$6,"&lt; Reference evidence of non-applicability &gt;","")))</f>
        <v/>
      </c>
      <c r="G10" s="35"/>
      <c r="H10" s="11" t="str">
        <f>IF(F10=[2]Lists!$K$4,"&lt; Input URL to data source &gt;",IF(F10=[2]Lists!$K$5,"&lt; Reference section in EITI Report or URL &gt;",IF(F10=[2]Lists!$K$6,"&lt; Reference evidence of non-applicability &gt;","")))</f>
        <v/>
      </c>
      <c r="I10" s="35"/>
      <c r="J10" s="630"/>
      <c r="K10" s="35"/>
      <c r="L10" s="239"/>
      <c r="M10" s="35"/>
      <c r="N10" s="239"/>
      <c r="O10" s="35"/>
      <c r="P10" s="239"/>
      <c r="Q10" s="35"/>
      <c r="R10" s="239"/>
      <c r="S10" s="35"/>
    </row>
    <row r="11" spans="1:19" s="10" customFormat="1" ht="31.5">
      <c r="A11" s="245"/>
      <c r="B11" s="72" t="s">
        <v>384</v>
      </c>
      <c r="C11" s="240"/>
      <c r="D11" s="11" t="s">
        <v>668</v>
      </c>
      <c r="E11" s="240"/>
      <c r="F11" s="11" t="str">
        <f>IF(D11=[2]Lists!$K$4,"&lt; Input URL to data source &gt;",IF(D11=[2]Lists!$K$5,"&lt; Reference section in EITI Report or URL &gt;",IF(D11=[2]Lists!$K$6,"&lt; Reference evidence of non-applicability &gt;","")))</f>
        <v/>
      </c>
      <c r="G11" s="34"/>
      <c r="H11" s="11" t="str">
        <f>IF(F11=[2]Lists!$K$4,"&lt; Input URL to data source &gt;",IF(F11=[2]Lists!$K$5,"&lt; Reference section in EITI Report or URL &gt;",IF(F11=[2]Lists!$K$6,"&lt; Reference evidence of non-applicability &gt;","")))</f>
        <v/>
      </c>
      <c r="I11" s="34"/>
      <c r="J11" s="630"/>
      <c r="K11" s="34"/>
      <c r="L11" s="239"/>
      <c r="M11" s="34"/>
      <c r="N11" s="239"/>
      <c r="O11" s="34"/>
      <c r="P11" s="239"/>
      <c r="Q11" s="34"/>
      <c r="R11" s="239"/>
      <c r="S11" s="34"/>
    </row>
    <row r="12" spans="1:19" s="10" customFormat="1">
      <c r="A12" s="245"/>
      <c r="B12" s="72" t="s">
        <v>385</v>
      </c>
      <c r="C12" s="240"/>
      <c r="D12" s="11" t="s">
        <v>667</v>
      </c>
      <c r="E12" s="240"/>
      <c r="F12" s="11" t="str">
        <f>IF(D12=[2]Lists!$K$4,"&lt; Input URL to data source &gt;",IF(D12=[2]Lists!$K$5,"&lt; Reference section in EITI Report or URL &gt;",IF(D12=[2]Lists!$K$6,"&lt; Reference evidence of non-applicability &gt;","")))</f>
        <v/>
      </c>
      <c r="G12" s="36"/>
      <c r="H12" s="11" t="str">
        <f>IF(F12=[2]Lists!$K$4,"&lt; Input URL to data source &gt;",IF(F12=[2]Lists!$K$5,"&lt; Reference section in EITI Report or URL &gt;",IF(F12=[2]Lists!$K$6,"&lt; Reference evidence of non-applicability &gt;","")))</f>
        <v/>
      </c>
      <c r="I12" s="36"/>
      <c r="J12" s="630"/>
      <c r="K12" s="36"/>
      <c r="L12" s="239"/>
      <c r="M12" s="36"/>
      <c r="N12" s="239"/>
      <c r="O12" s="36"/>
      <c r="P12" s="239"/>
      <c r="Q12" s="36"/>
      <c r="R12" s="239"/>
      <c r="S12" s="36"/>
    </row>
    <row r="13" spans="1:19" s="64" customFormat="1" ht="31.5">
      <c r="A13" s="270"/>
      <c r="B13" s="74" t="s">
        <v>386</v>
      </c>
      <c r="C13" s="271"/>
      <c r="D13" s="11"/>
      <c r="E13" s="271"/>
      <c r="F13" s="66"/>
      <c r="G13" s="67"/>
      <c r="H13" s="66"/>
      <c r="I13" s="67"/>
      <c r="J13" s="630"/>
      <c r="K13" s="67"/>
      <c r="L13" s="272"/>
      <c r="M13" s="67"/>
      <c r="N13" s="272"/>
      <c r="O13" s="67"/>
      <c r="P13" s="272"/>
      <c r="Q13" s="67"/>
      <c r="R13" s="272"/>
      <c r="S13" s="67"/>
    </row>
    <row r="14" spans="1:19" s="64" customFormat="1">
      <c r="A14" s="270"/>
      <c r="B14" s="55" t="s">
        <v>387</v>
      </c>
      <c r="C14" s="271"/>
      <c r="D14" s="11" t="s">
        <v>629</v>
      </c>
      <c r="E14" s="271"/>
      <c r="F14" s="66"/>
      <c r="G14" s="67"/>
      <c r="H14" s="66"/>
      <c r="I14" s="67"/>
      <c r="J14" s="630"/>
      <c r="K14" s="67"/>
      <c r="L14" s="272"/>
      <c r="M14" s="67"/>
      <c r="N14" s="272"/>
      <c r="O14" s="67"/>
      <c r="P14" s="272"/>
      <c r="Q14" s="67"/>
      <c r="R14" s="272"/>
      <c r="S14" s="67"/>
    </row>
    <row r="15" spans="1:19" s="64" customFormat="1" ht="63">
      <c r="A15" s="270"/>
      <c r="B15" s="55" t="s">
        <v>388</v>
      </c>
      <c r="C15" s="271"/>
      <c r="D15" s="337" t="s">
        <v>667</v>
      </c>
      <c r="E15" s="271"/>
      <c r="F15" s="66"/>
      <c r="G15" s="67"/>
      <c r="H15" s="66"/>
      <c r="I15" s="67"/>
      <c r="J15" s="630"/>
      <c r="K15" s="67"/>
      <c r="L15" s="272"/>
      <c r="M15" s="67"/>
      <c r="N15" s="272"/>
      <c r="O15" s="67"/>
      <c r="P15" s="272"/>
      <c r="Q15" s="67"/>
      <c r="R15" s="272"/>
      <c r="S15" s="67"/>
    </row>
    <row r="16" spans="1:19" s="64" customFormat="1" ht="94.5">
      <c r="A16" s="270"/>
      <c r="B16" s="55" t="s">
        <v>389</v>
      </c>
      <c r="C16" s="271"/>
      <c r="D16" s="11" t="s">
        <v>629</v>
      </c>
      <c r="E16" s="271"/>
      <c r="F16" s="66"/>
      <c r="G16" s="67"/>
      <c r="H16" s="66"/>
      <c r="I16" s="67"/>
      <c r="J16" s="630"/>
      <c r="K16" s="67"/>
      <c r="L16" s="272"/>
      <c r="M16" s="67"/>
      <c r="N16" s="272"/>
      <c r="O16" s="67"/>
      <c r="P16" s="272"/>
      <c r="Q16" s="67"/>
      <c r="R16" s="272"/>
      <c r="S16" s="67"/>
    </row>
    <row r="17" spans="1:19" s="64" customFormat="1" ht="31.5">
      <c r="A17" s="270"/>
      <c r="B17" s="55" t="s">
        <v>390</v>
      </c>
      <c r="C17" s="271"/>
      <c r="D17" s="11" t="s">
        <v>603</v>
      </c>
      <c r="E17" s="271"/>
      <c r="F17" s="66"/>
      <c r="G17" s="67"/>
      <c r="H17" s="66"/>
      <c r="I17" s="67"/>
      <c r="J17" s="630"/>
      <c r="K17" s="67"/>
      <c r="L17" s="272"/>
      <c r="M17" s="67"/>
      <c r="N17" s="272"/>
      <c r="O17" s="67"/>
      <c r="P17" s="272"/>
      <c r="Q17" s="67"/>
      <c r="R17" s="272"/>
      <c r="S17" s="67"/>
    </row>
    <row r="18" spans="1:19" s="64" customFormat="1" ht="63">
      <c r="A18" s="270"/>
      <c r="B18" s="55" t="s">
        <v>391</v>
      </c>
      <c r="C18" s="271"/>
      <c r="D18" s="11" t="s">
        <v>603</v>
      </c>
      <c r="E18" s="271"/>
      <c r="F18" s="66"/>
      <c r="G18" s="67"/>
      <c r="H18" s="66"/>
      <c r="I18" s="67"/>
      <c r="J18" s="630"/>
      <c r="K18" s="67"/>
      <c r="L18" s="272"/>
      <c r="M18" s="67"/>
      <c r="N18" s="272"/>
      <c r="O18" s="67"/>
      <c r="P18" s="272"/>
      <c r="Q18" s="67"/>
      <c r="R18" s="272"/>
      <c r="S18" s="67"/>
    </row>
    <row r="19" spans="1:19" s="64" customFormat="1" ht="63">
      <c r="A19" s="270"/>
      <c r="B19" s="55" t="s">
        <v>392</v>
      </c>
      <c r="C19" s="271"/>
      <c r="D19" s="11" t="s">
        <v>603</v>
      </c>
      <c r="E19" s="271"/>
      <c r="F19" s="66"/>
      <c r="G19" s="67"/>
      <c r="H19" s="66"/>
      <c r="I19" s="67"/>
      <c r="J19" s="630"/>
      <c r="K19" s="67"/>
      <c r="L19" s="272"/>
      <c r="M19" s="67"/>
      <c r="N19" s="272"/>
      <c r="O19" s="67"/>
      <c r="P19" s="272"/>
      <c r="Q19" s="67"/>
      <c r="R19" s="272"/>
      <c r="S19" s="67"/>
    </row>
    <row r="20" spans="1:19" s="64" customFormat="1" ht="31.5">
      <c r="A20" s="270"/>
      <c r="B20" s="55" t="s">
        <v>393</v>
      </c>
      <c r="C20" s="271"/>
      <c r="D20" s="11" t="s">
        <v>603</v>
      </c>
      <c r="E20" s="271"/>
      <c r="F20" s="66"/>
      <c r="G20" s="67"/>
      <c r="H20" s="66"/>
      <c r="I20" s="67"/>
      <c r="J20" s="630"/>
      <c r="K20" s="67"/>
      <c r="L20" s="272"/>
      <c r="M20" s="67"/>
      <c r="N20" s="272"/>
      <c r="O20" s="67"/>
      <c r="P20" s="272"/>
      <c r="Q20" s="67"/>
      <c r="R20" s="272"/>
      <c r="S20" s="67"/>
    </row>
    <row r="21" spans="1:19" s="64" customFormat="1" ht="63">
      <c r="A21" s="270"/>
      <c r="B21" s="74" t="s">
        <v>394</v>
      </c>
      <c r="C21" s="271"/>
      <c r="D21" s="337" t="s">
        <v>629</v>
      </c>
      <c r="E21" s="271"/>
      <c r="F21" s="66"/>
      <c r="G21" s="67"/>
      <c r="H21" s="66"/>
      <c r="I21" s="67"/>
      <c r="J21" s="630"/>
      <c r="K21" s="67"/>
      <c r="L21" s="272"/>
      <c r="M21" s="67"/>
      <c r="N21" s="272"/>
      <c r="O21" s="67"/>
      <c r="P21" s="272"/>
      <c r="Q21" s="67"/>
      <c r="R21" s="272"/>
      <c r="S21" s="67"/>
    </row>
    <row r="22" spans="1:19" s="64" customFormat="1" ht="47.25">
      <c r="A22" s="270"/>
      <c r="B22" s="55" t="s">
        <v>395</v>
      </c>
      <c r="C22" s="271"/>
      <c r="D22" s="11" t="s">
        <v>629</v>
      </c>
      <c r="E22" s="271"/>
      <c r="F22" s="498" t="s">
        <v>844</v>
      </c>
      <c r="G22" s="67"/>
      <c r="H22" s="66"/>
      <c r="I22" s="67"/>
      <c r="J22" s="630"/>
      <c r="K22" s="67"/>
      <c r="L22" s="272"/>
      <c r="M22" s="67"/>
      <c r="N22" s="272"/>
      <c r="O22" s="67"/>
      <c r="P22" s="272"/>
      <c r="Q22" s="67"/>
      <c r="R22" s="272"/>
      <c r="S22" s="67"/>
    </row>
    <row r="23" spans="1:19" s="64" customFormat="1" ht="31.5">
      <c r="A23" s="270"/>
      <c r="B23" s="55" t="s">
        <v>396</v>
      </c>
      <c r="C23" s="271"/>
      <c r="D23" s="11" t="s">
        <v>629</v>
      </c>
      <c r="E23" s="271"/>
      <c r="F23" s="66"/>
      <c r="G23" s="67"/>
      <c r="H23" s="66"/>
      <c r="I23" s="67"/>
      <c r="J23" s="630"/>
      <c r="K23" s="67"/>
      <c r="L23" s="272"/>
      <c r="M23" s="67"/>
      <c r="N23" s="272"/>
      <c r="O23" s="67"/>
      <c r="P23" s="272"/>
      <c r="Q23" s="67"/>
      <c r="R23" s="272"/>
      <c r="S23" s="67"/>
    </row>
    <row r="24" spans="1:19" s="64" customFormat="1" ht="47.25">
      <c r="A24" s="270"/>
      <c r="B24" s="55" t="s">
        <v>397</v>
      </c>
      <c r="C24" s="271"/>
      <c r="D24" s="11" t="s">
        <v>629</v>
      </c>
      <c r="E24" s="271"/>
      <c r="F24" s="66"/>
      <c r="G24" s="67"/>
      <c r="H24" s="66"/>
      <c r="I24" s="67"/>
      <c r="J24" s="630"/>
      <c r="K24" s="67"/>
      <c r="L24" s="272"/>
      <c r="M24" s="67"/>
      <c r="N24" s="272"/>
      <c r="O24" s="67"/>
      <c r="P24" s="272"/>
      <c r="Q24" s="67"/>
      <c r="R24" s="272"/>
      <c r="S24" s="67"/>
    </row>
    <row r="25" spans="1:19" s="64" customFormat="1">
      <c r="A25" s="270"/>
      <c r="B25" s="55" t="s">
        <v>398</v>
      </c>
      <c r="C25" s="271"/>
      <c r="D25" s="11"/>
      <c r="E25" s="271"/>
      <c r="F25" s="66"/>
      <c r="G25" s="67"/>
      <c r="H25" s="66"/>
      <c r="I25" s="67"/>
      <c r="J25" s="631"/>
      <c r="K25" s="67"/>
      <c r="L25" s="272"/>
      <c r="M25" s="67"/>
      <c r="N25" s="272"/>
      <c r="O25" s="67"/>
      <c r="P25" s="272"/>
      <c r="Q25" s="67"/>
      <c r="R25" s="272"/>
      <c r="S25" s="67"/>
    </row>
    <row r="26" spans="1:19" s="12" customFormat="1">
      <c r="A26" s="56"/>
      <c r="B26" s="73"/>
    </row>
  </sheetData>
  <mergeCells count="1">
    <mergeCell ref="J7:J25"/>
  </mergeCells>
  <hyperlinks>
    <hyperlink ref="F9" r:id="rId1"/>
    <hyperlink ref="F22" r:id="rId2"/>
  </hyperlinks>
  <pageMargins left="0.7" right="0.7" top="0.75" bottom="0.75" header="0.3" footer="0.3"/>
  <pageSetup paperSize="8" orientation="landscape" horizontalDpi="1200" verticalDpi="1200" r:id="rId3"/>
  <headerFooter>
    <oddHeader>&amp;C&amp;G</oddHeader>
  </headerFooter>
  <legacyDrawingHF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S15"/>
  <sheetViews>
    <sheetView zoomScale="70" zoomScaleNormal="70" workbookViewId="0">
      <selection activeCell="L11" sqref="L11"/>
    </sheetView>
  </sheetViews>
  <sheetFormatPr baseColWidth="10" defaultColWidth="10.5" defaultRowHeight="15.75"/>
  <cols>
    <col min="1" max="1" width="16" customWidth="1"/>
    <col min="2" max="2" width="46.375" customWidth="1"/>
    <col min="3" max="3" width="3.375" customWidth="1"/>
    <col min="4" max="4" width="25.875" customWidth="1"/>
    <col min="5" max="5" width="3.375" customWidth="1"/>
    <col min="6" max="6" width="37.375" style="434" customWidth="1"/>
    <col min="7" max="7" width="3.375" customWidth="1"/>
    <col min="8" max="8" width="25.875" customWidth="1"/>
    <col min="9" max="9" width="3.3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399</v>
      </c>
    </row>
    <row r="3" spans="1:19" s="35" customFormat="1" ht="126">
      <c r="A3" s="215" t="s">
        <v>400</v>
      </c>
      <c r="B3" s="52" t="s">
        <v>401</v>
      </c>
      <c r="D3" s="11" t="s">
        <v>838</v>
      </c>
      <c r="F3" s="433"/>
      <c r="H3" s="53"/>
      <c r="J3" s="238"/>
      <c r="L3" s="239"/>
      <c r="N3" s="239"/>
      <c r="P3" s="239"/>
      <c r="R3" s="239"/>
    </row>
    <row r="4" spans="1:19" s="34" customFormat="1" ht="19.5">
      <c r="A4" s="51"/>
      <c r="B4" s="43"/>
      <c r="D4" s="43"/>
      <c r="F4" s="435"/>
      <c r="H4" s="43"/>
      <c r="J4" s="44"/>
      <c r="L4" s="44"/>
    </row>
    <row r="5" spans="1:19" s="48" customFormat="1" ht="117">
      <c r="A5" s="46"/>
      <c r="B5" s="47" t="s">
        <v>79</v>
      </c>
      <c r="D5" s="81" t="s">
        <v>80</v>
      </c>
      <c r="E5" s="41"/>
      <c r="F5" s="42" t="s">
        <v>81</v>
      </c>
      <c r="G5" s="41"/>
      <c r="H5" s="81" t="s">
        <v>82</v>
      </c>
      <c r="J5" s="42" t="s">
        <v>83</v>
      </c>
      <c r="K5" s="41"/>
      <c r="L5" s="42" t="s">
        <v>84</v>
      </c>
      <c r="M5" s="41"/>
      <c r="N5" s="42" t="s">
        <v>85</v>
      </c>
      <c r="O5" s="41"/>
      <c r="P5" s="42" t="s">
        <v>86</v>
      </c>
      <c r="Q5" s="41"/>
      <c r="R5" s="42" t="s">
        <v>87</v>
      </c>
      <c r="S5" s="41"/>
    </row>
    <row r="6" spans="1:19" s="34" customFormat="1" ht="19.5">
      <c r="A6" s="51"/>
      <c r="B6" s="43"/>
      <c r="D6" s="43"/>
      <c r="F6" s="435"/>
      <c r="H6" s="43"/>
      <c r="J6" s="44"/>
      <c r="L6" s="44"/>
      <c r="N6" s="44"/>
      <c r="P6" s="44"/>
      <c r="R6" s="44"/>
    </row>
    <row r="7" spans="1:19" s="10" customFormat="1" ht="78.75">
      <c r="A7" s="245"/>
      <c r="B7" s="49" t="s">
        <v>402</v>
      </c>
      <c r="C7" s="240"/>
      <c r="D7" s="11" t="s">
        <v>754</v>
      </c>
      <c r="E7" s="240"/>
      <c r="F7" s="333" t="s">
        <v>756</v>
      </c>
      <c r="G7" s="34"/>
      <c r="H7" s="562" t="s">
        <v>773</v>
      </c>
      <c r="I7" s="34"/>
      <c r="J7" s="677" t="s">
        <v>835</v>
      </c>
      <c r="K7" s="34"/>
      <c r="L7" s="239"/>
      <c r="M7" s="34"/>
      <c r="N7" s="239"/>
      <c r="O7" s="34"/>
      <c r="P7" s="239"/>
      <c r="Q7" s="34"/>
      <c r="R7" s="239"/>
      <c r="S7" s="34"/>
    </row>
    <row r="8" spans="1:19" s="10" customFormat="1" ht="78.75">
      <c r="A8" s="245"/>
      <c r="B8" s="55" t="s">
        <v>403</v>
      </c>
      <c r="C8" s="240"/>
      <c r="D8" s="11" t="s">
        <v>629</v>
      </c>
      <c r="E8" s="240"/>
      <c r="F8" s="333" t="s">
        <v>756</v>
      </c>
      <c r="G8" s="34"/>
      <c r="H8" s="563"/>
      <c r="I8" s="34"/>
      <c r="J8" s="630"/>
      <c r="K8" s="34"/>
      <c r="L8" s="432"/>
      <c r="M8" s="34"/>
      <c r="N8" s="239"/>
      <c r="O8" s="34"/>
      <c r="P8" s="239"/>
      <c r="Q8" s="34"/>
      <c r="R8" s="239"/>
      <c r="S8" s="34"/>
    </row>
    <row r="9" spans="1:19" s="10" customFormat="1" ht="201.95" customHeight="1">
      <c r="A9" s="245"/>
      <c r="B9" s="55" t="s">
        <v>404</v>
      </c>
      <c r="C9" s="240"/>
      <c r="D9" s="11" t="s">
        <v>629</v>
      </c>
      <c r="E9" s="240"/>
      <c r="F9" s="333" t="s">
        <v>761</v>
      </c>
      <c r="G9" s="35"/>
      <c r="H9" s="563"/>
      <c r="I9" s="35"/>
      <c r="J9" s="630"/>
      <c r="K9" s="35"/>
      <c r="L9" s="432"/>
      <c r="M9" s="35"/>
      <c r="N9" s="239"/>
      <c r="O9" s="35"/>
      <c r="P9" s="239"/>
      <c r="Q9" s="35"/>
      <c r="R9" s="239"/>
      <c r="S9" s="35"/>
    </row>
    <row r="10" spans="1:19" s="10" customFormat="1" ht="99" customHeight="1">
      <c r="A10" s="245"/>
      <c r="B10" s="55" t="s">
        <v>405</v>
      </c>
      <c r="C10" s="240"/>
      <c r="D10" s="11" t="s">
        <v>46</v>
      </c>
      <c r="E10" s="240"/>
      <c r="F10" s="333" t="s">
        <v>757</v>
      </c>
      <c r="G10" s="34"/>
      <c r="H10" s="563"/>
      <c r="I10" s="34"/>
      <c r="J10" s="630"/>
      <c r="K10" s="34"/>
      <c r="L10" s="239"/>
      <c r="M10" s="34"/>
      <c r="N10" s="239"/>
      <c r="O10" s="34"/>
      <c r="P10" s="239"/>
      <c r="Q10" s="34"/>
      <c r="R10" s="239"/>
      <c r="S10" s="34"/>
    </row>
    <row r="11" spans="1:19" s="10" customFormat="1" ht="78.75">
      <c r="A11" s="245"/>
      <c r="B11" s="55" t="s">
        <v>406</v>
      </c>
      <c r="C11" s="240"/>
      <c r="D11" s="11" t="s">
        <v>604</v>
      </c>
      <c r="E11" s="240"/>
      <c r="F11" s="422" t="s">
        <v>834</v>
      </c>
      <c r="G11" s="34"/>
      <c r="H11" s="564"/>
      <c r="I11" s="34"/>
      <c r="J11" s="630"/>
      <c r="K11" s="34"/>
      <c r="L11" s="239"/>
      <c r="M11" s="34"/>
      <c r="N11" s="239"/>
      <c r="O11" s="34"/>
      <c r="P11" s="239"/>
      <c r="Q11" s="34"/>
      <c r="R11" s="239"/>
      <c r="S11" s="34"/>
    </row>
    <row r="12" spans="1:19" s="10" customFormat="1" ht="110.25">
      <c r="A12" s="245"/>
      <c r="B12" s="55" t="s">
        <v>407</v>
      </c>
      <c r="C12" s="240"/>
      <c r="D12" s="11" t="s">
        <v>46</v>
      </c>
      <c r="E12" s="240"/>
      <c r="F12" s="333" t="s">
        <v>758</v>
      </c>
      <c r="G12" s="34"/>
      <c r="H12" s="11" t="s">
        <v>760</v>
      </c>
      <c r="I12" s="34"/>
      <c r="J12" s="630"/>
      <c r="K12" s="34"/>
      <c r="L12" s="239"/>
      <c r="M12" s="34"/>
      <c r="N12" s="239"/>
      <c r="O12" s="34"/>
      <c r="P12" s="239"/>
      <c r="Q12" s="34"/>
      <c r="R12" s="239"/>
      <c r="S12" s="34"/>
    </row>
    <row r="13" spans="1:19" s="10" customFormat="1" ht="110.25">
      <c r="A13" s="245"/>
      <c r="B13" s="55" t="s">
        <v>408</v>
      </c>
      <c r="C13" s="240"/>
      <c r="D13" s="11" t="s">
        <v>46</v>
      </c>
      <c r="E13" s="240"/>
      <c r="F13" s="333" t="s">
        <v>759</v>
      </c>
      <c r="G13" s="34"/>
      <c r="H13" s="11" t="s">
        <v>772</v>
      </c>
      <c r="I13" s="34"/>
      <c r="J13" s="630"/>
      <c r="K13" s="34"/>
      <c r="L13" s="239"/>
      <c r="M13" s="34"/>
      <c r="N13" s="239"/>
      <c r="O13" s="34"/>
      <c r="P13" s="239"/>
      <c r="Q13" s="34"/>
      <c r="R13" s="239"/>
      <c r="S13" s="34"/>
    </row>
    <row r="14" spans="1:19" s="10" customFormat="1" ht="47.25">
      <c r="A14" s="245"/>
      <c r="B14" s="49" t="s">
        <v>409</v>
      </c>
      <c r="C14" s="240"/>
      <c r="D14" s="11"/>
      <c r="E14" s="240"/>
      <c r="F14" s="422" t="str">
        <f>IF(D14=[2]Lists!$K$4,"&lt; Input URL to data source &gt;",IF(D14=[2]Lists!$K$5,"&lt; Reference section in EITI Report or URL &gt;",IF(D14=[2]Lists!$K$6,"&lt; Reference evidence of non-applicability &gt;","")))</f>
        <v/>
      </c>
      <c r="G14" s="34"/>
      <c r="H14" s="11" t="str">
        <f>IF(F14=[2]Lists!$K$4,"&lt; Input URL to data source &gt;",IF(F14=[2]Lists!$K$5,"&lt; Reference section in EITI Report or URL &gt;",IF(F14=[2]Lists!$K$6,"&lt; Reference evidence of non-applicability &gt;","")))</f>
        <v/>
      </c>
      <c r="I14" s="34"/>
      <c r="J14" s="631"/>
      <c r="K14" s="34"/>
      <c r="L14" s="239"/>
      <c r="M14" s="34"/>
      <c r="N14" s="239"/>
      <c r="O14" s="34"/>
      <c r="P14" s="239"/>
      <c r="Q14" s="34"/>
      <c r="R14" s="239"/>
      <c r="S14" s="34"/>
    </row>
    <row r="15" spans="1:19" s="12" customFormat="1">
      <c r="A15" s="56"/>
      <c r="F15" s="436"/>
    </row>
  </sheetData>
  <mergeCells count="2">
    <mergeCell ref="J7:J14"/>
    <mergeCell ref="H7:H11"/>
  </mergeCells>
  <hyperlinks>
    <hyperlink ref="F10" r:id="rId1" display="https://dof.gob.mx/nota_detalle_popup.php?codigo=5395229_x000a__x000a_"/>
    <hyperlink ref="F9" r:id="rId2" display="https://www.gob.mx/sedatu/acciones-y-programas/fondo-minero-para-el-desarrollo-regional-sustentable"/>
    <hyperlink ref="F12" r:id="rId3" location="constitucion_reserva"/>
    <hyperlink ref="F13" r:id="rId4" location="informes"/>
  </hyperlinks>
  <pageMargins left="0.7" right="0.7" top="0.75" bottom="0.75" header="0.3" footer="0.3"/>
  <pageSetup paperSize="8" orientation="landscape" horizontalDpi="1200" verticalDpi="1200" r:id="rId5"/>
  <headerFooter>
    <oddHeader>&amp;C&amp;G</oddHeader>
  </headerFooter>
  <legacyDrawingHF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22"/>
  <sheetViews>
    <sheetView zoomScale="85" zoomScaleNormal="85" workbookViewId="0">
      <selection activeCell="D3" sqref="D3"/>
    </sheetView>
  </sheetViews>
  <sheetFormatPr baseColWidth="10" defaultColWidth="10.5" defaultRowHeight="15.75"/>
  <cols>
    <col min="1" max="1" width="18.375" style="40" customWidth="1"/>
    <col min="2" max="2" width="37.875" customWidth="1"/>
    <col min="3" max="3" width="3" customWidth="1"/>
    <col min="4" max="4" width="27" customWidth="1"/>
    <col min="5" max="5" width="3" customWidth="1"/>
    <col min="6" max="6" width="27" customWidth="1"/>
    <col min="7" max="7" width="3" customWidth="1"/>
    <col min="8" max="8" width="27"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410</v>
      </c>
    </row>
    <row r="3" spans="1:19" s="35" customFormat="1" ht="141.75">
      <c r="A3" s="215" t="s">
        <v>411</v>
      </c>
      <c r="B3" s="52" t="s">
        <v>412</v>
      </c>
      <c r="D3" s="11" t="s">
        <v>840</v>
      </c>
      <c r="F3" s="53"/>
      <c r="H3" s="53"/>
      <c r="J3" s="238"/>
      <c r="L3" s="239"/>
      <c r="N3" s="239"/>
      <c r="P3" s="239"/>
      <c r="R3" s="239"/>
    </row>
    <row r="4" spans="1:19" s="34" customFormat="1" ht="19.5">
      <c r="A4" s="62"/>
      <c r="B4" s="43"/>
      <c r="D4" s="43"/>
      <c r="F4" s="43"/>
      <c r="H4" s="43"/>
      <c r="J4" s="44"/>
      <c r="L4" s="44"/>
    </row>
    <row r="5" spans="1:19" s="48" customFormat="1" ht="117">
      <c r="A5" s="61"/>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62"/>
      <c r="B6" s="43"/>
      <c r="D6" s="43"/>
      <c r="F6" s="43"/>
      <c r="H6" s="43"/>
      <c r="J6" s="44"/>
      <c r="L6" s="44"/>
      <c r="N6" s="44"/>
      <c r="P6" s="44"/>
      <c r="R6" s="44"/>
    </row>
    <row r="7" spans="1:19" s="35" customFormat="1" ht="31.5">
      <c r="A7" s="215" t="s">
        <v>101</v>
      </c>
      <c r="B7" s="52" t="s">
        <v>413</v>
      </c>
      <c r="D7" s="11" t="s">
        <v>103</v>
      </c>
      <c r="F7" s="53"/>
      <c r="H7" s="53"/>
      <c r="J7" s="238"/>
      <c r="L7" s="239"/>
      <c r="N7" s="239"/>
      <c r="P7" s="239"/>
      <c r="R7" s="239"/>
    </row>
    <row r="8" spans="1:19" s="34" customFormat="1" ht="19.5">
      <c r="A8" s="62"/>
      <c r="B8" s="43"/>
      <c r="D8" s="43"/>
      <c r="F8" s="43"/>
      <c r="H8" s="43"/>
      <c r="J8" s="44"/>
      <c r="L8" s="44"/>
      <c r="N8" s="44"/>
      <c r="P8" s="44"/>
      <c r="R8" s="44"/>
    </row>
    <row r="9" spans="1:19" s="10" customFormat="1" ht="31.5">
      <c r="A9" s="583" t="s">
        <v>766</v>
      </c>
      <c r="B9" s="49" t="s">
        <v>414</v>
      </c>
      <c r="C9" s="240"/>
      <c r="D9" s="11" t="s">
        <v>499</v>
      </c>
      <c r="E9" s="240"/>
      <c r="F9" s="337" t="str">
        <f>IF(D9=[2]Lists!$K$4,"&lt; Input URL to data source &gt;",IF(D9=[2]Lists!$K$5,"&lt; Reference section in EITI Report or URL &gt;",IF(D9=[2]Lists!$K$6,"&lt; Reference evidence of non-applicability &gt;","")))</f>
        <v/>
      </c>
      <c r="G9" s="34"/>
      <c r="H9" s="562" t="s">
        <v>769</v>
      </c>
      <c r="I9" s="34"/>
      <c r="J9" s="571" t="s">
        <v>798</v>
      </c>
      <c r="K9" s="34"/>
      <c r="L9" s="239"/>
      <c r="M9" s="34"/>
      <c r="N9" s="239"/>
      <c r="O9" s="34"/>
      <c r="P9" s="239"/>
      <c r="Q9" s="34"/>
      <c r="R9" s="239"/>
      <c r="S9" s="34"/>
    </row>
    <row r="10" spans="1:19" s="10" customFormat="1" ht="63">
      <c r="A10" s="585"/>
      <c r="B10" s="55" t="s">
        <v>415</v>
      </c>
      <c r="C10" s="240"/>
      <c r="D10" s="11" t="s">
        <v>629</v>
      </c>
      <c r="E10" s="240"/>
      <c r="F10" s="333" t="s">
        <v>755</v>
      </c>
      <c r="G10" s="34"/>
      <c r="H10" s="563"/>
      <c r="I10" s="34"/>
      <c r="J10" s="572"/>
      <c r="K10" s="34"/>
      <c r="L10" s="239"/>
      <c r="M10" s="34"/>
      <c r="N10" s="239"/>
      <c r="O10" s="34"/>
      <c r="P10" s="239"/>
      <c r="Q10" s="34"/>
      <c r="R10" s="239"/>
      <c r="S10" s="34"/>
    </row>
    <row r="11" spans="1:19" s="10" customFormat="1" ht="110.25">
      <c r="A11" s="585"/>
      <c r="B11" s="55" t="s">
        <v>416</v>
      </c>
      <c r="C11" s="240"/>
      <c r="D11" s="11" t="s">
        <v>667</v>
      </c>
      <c r="E11" s="240"/>
      <c r="F11" s="333"/>
      <c r="G11" s="35"/>
      <c r="H11" s="563"/>
      <c r="I11" s="35"/>
      <c r="J11" s="572"/>
      <c r="K11" s="35"/>
      <c r="L11" s="239"/>
      <c r="M11" s="35"/>
      <c r="N11" s="239"/>
      <c r="O11" s="35"/>
      <c r="P11" s="239"/>
      <c r="Q11" s="35"/>
      <c r="R11" s="239"/>
      <c r="S11" s="35"/>
    </row>
    <row r="12" spans="1:19" s="10" customFormat="1" ht="94.5">
      <c r="A12" s="585"/>
      <c r="B12" s="55" t="s">
        <v>417</v>
      </c>
      <c r="C12" s="240"/>
      <c r="D12" s="11" t="s">
        <v>46</v>
      </c>
      <c r="E12" s="240"/>
      <c r="F12" s="333" t="s">
        <v>762</v>
      </c>
      <c r="G12" s="35"/>
      <c r="H12" s="564"/>
      <c r="I12" s="35"/>
      <c r="J12" s="572"/>
      <c r="K12" s="35"/>
      <c r="L12" s="239"/>
      <c r="M12" s="35"/>
      <c r="N12" s="239"/>
      <c r="O12" s="35"/>
      <c r="P12" s="239"/>
      <c r="Q12" s="35"/>
      <c r="R12" s="239"/>
      <c r="S12" s="35"/>
    </row>
    <row r="13" spans="1:19" s="10" customFormat="1">
      <c r="A13" s="75"/>
      <c r="B13" s="55"/>
      <c r="C13" s="240"/>
      <c r="D13" s="24"/>
      <c r="E13" s="240"/>
      <c r="F13" s="438"/>
      <c r="G13" s="35"/>
      <c r="H13" s="24"/>
      <c r="I13" s="35"/>
      <c r="J13" s="572"/>
      <c r="K13" s="35"/>
      <c r="L13" s="240"/>
      <c r="M13" s="35"/>
      <c r="N13" s="240"/>
      <c r="O13" s="35"/>
      <c r="P13" s="240"/>
      <c r="Q13" s="35"/>
      <c r="R13" s="240"/>
      <c r="S13" s="35"/>
    </row>
    <row r="14" spans="1:19" s="10" customFormat="1" ht="31.5">
      <c r="A14" s="583" t="s">
        <v>767</v>
      </c>
      <c r="B14" s="49" t="s">
        <v>414</v>
      </c>
      <c r="C14" s="240"/>
      <c r="D14" s="11" t="s">
        <v>499</v>
      </c>
      <c r="E14" s="240"/>
      <c r="F14" s="333" t="s">
        <v>768</v>
      </c>
      <c r="G14" s="34"/>
      <c r="H14" s="562" t="s">
        <v>769</v>
      </c>
      <c r="I14" s="34"/>
      <c r="J14" s="572"/>
      <c r="K14" s="34"/>
      <c r="L14" s="239"/>
      <c r="M14" s="34"/>
      <c r="N14" s="239"/>
      <c r="O14" s="34"/>
      <c r="P14" s="239"/>
      <c r="Q14" s="34"/>
      <c r="R14" s="239"/>
      <c r="S14" s="34"/>
    </row>
    <row r="15" spans="1:19" s="10" customFormat="1" ht="63">
      <c r="A15" s="585"/>
      <c r="B15" s="55" t="s">
        <v>415</v>
      </c>
      <c r="C15" s="240"/>
      <c r="D15" s="11" t="s">
        <v>629</v>
      </c>
      <c r="E15" s="240"/>
      <c r="F15" s="337"/>
      <c r="G15" s="34"/>
      <c r="H15" s="563"/>
      <c r="I15" s="34"/>
      <c r="J15" s="572"/>
      <c r="K15" s="34"/>
      <c r="L15" s="239"/>
      <c r="M15" s="34"/>
      <c r="N15" s="239"/>
      <c r="O15" s="34"/>
      <c r="P15" s="239"/>
      <c r="Q15" s="34"/>
      <c r="R15" s="239"/>
      <c r="S15" s="34"/>
    </row>
    <row r="16" spans="1:19" s="10" customFormat="1" ht="110.25">
      <c r="A16" s="585"/>
      <c r="B16" s="55" t="s">
        <v>416</v>
      </c>
      <c r="C16" s="240"/>
      <c r="D16" s="11" t="s">
        <v>667</v>
      </c>
      <c r="E16" s="240"/>
      <c r="F16" s="337"/>
      <c r="G16" s="35"/>
      <c r="H16" s="563"/>
      <c r="I16" s="35"/>
      <c r="J16" s="572"/>
      <c r="K16" s="35"/>
      <c r="L16" s="239"/>
      <c r="M16" s="35"/>
      <c r="N16" s="239"/>
      <c r="O16" s="35"/>
      <c r="P16" s="239"/>
      <c r="Q16" s="35"/>
      <c r="R16" s="239"/>
      <c r="S16" s="35"/>
    </row>
    <row r="17" spans="1:20" s="10" customFormat="1" ht="94.5">
      <c r="A17" s="585"/>
      <c r="B17" s="55" t="s">
        <v>417</v>
      </c>
      <c r="C17" s="240"/>
      <c r="D17" s="11" t="s">
        <v>629</v>
      </c>
      <c r="E17" s="240"/>
      <c r="F17" s="333" t="s">
        <v>762</v>
      </c>
      <c r="G17" s="35"/>
      <c r="H17" s="564"/>
      <c r="I17" s="35"/>
      <c r="J17" s="573"/>
      <c r="K17" s="35"/>
      <c r="L17" s="239"/>
      <c r="M17" s="35"/>
      <c r="N17" s="239"/>
      <c r="O17" s="35"/>
      <c r="P17" s="239"/>
      <c r="Q17" s="35"/>
      <c r="R17" s="239"/>
      <c r="S17" s="35"/>
      <c r="T17" s="240"/>
    </row>
    <row r="18" spans="1:20" s="10" customFormat="1">
      <c r="A18" s="75"/>
      <c r="B18" s="55"/>
      <c r="C18" s="240"/>
      <c r="D18" s="24"/>
      <c r="E18" s="240"/>
      <c r="F18" s="24"/>
      <c r="G18" s="35"/>
      <c r="H18" s="24"/>
      <c r="I18" s="35"/>
      <c r="J18" s="240"/>
      <c r="K18" s="35"/>
      <c r="L18" s="240"/>
      <c r="M18" s="35"/>
      <c r="N18" s="240"/>
      <c r="O18" s="35"/>
      <c r="P18" s="240"/>
      <c r="Q18" s="35"/>
      <c r="R18" s="240"/>
      <c r="S18" s="35"/>
      <c r="T18" s="240"/>
    </row>
    <row r="19" spans="1:20" s="36" customFormat="1" ht="78.75">
      <c r="A19" s="76"/>
      <c r="B19" s="49" t="s">
        <v>418</v>
      </c>
      <c r="D19" s="324"/>
      <c r="E19" s="240"/>
      <c r="F19" s="11"/>
      <c r="G19" s="34"/>
      <c r="H19" s="11"/>
      <c r="I19" s="34"/>
      <c r="J19" s="676"/>
      <c r="K19" s="34"/>
      <c r="L19" s="239"/>
      <c r="M19" s="34"/>
      <c r="N19" s="239"/>
      <c r="O19" s="34"/>
      <c r="P19" s="239"/>
      <c r="Q19" s="34"/>
      <c r="R19" s="239"/>
      <c r="S19" s="34"/>
      <c r="T19" s="240"/>
    </row>
    <row r="20" spans="1:20" s="36" customFormat="1" ht="110.25">
      <c r="A20" s="76"/>
      <c r="B20" s="49" t="s">
        <v>419</v>
      </c>
      <c r="D20" s="324"/>
      <c r="E20" s="240"/>
      <c r="F20" s="11"/>
      <c r="G20" s="34"/>
      <c r="H20" s="11"/>
      <c r="I20" s="34"/>
      <c r="J20" s="630"/>
      <c r="K20" s="34"/>
      <c r="L20" s="239"/>
      <c r="M20" s="34"/>
      <c r="N20" s="239"/>
      <c r="O20" s="34"/>
      <c r="P20" s="239"/>
      <c r="Q20" s="34"/>
      <c r="R20" s="239"/>
      <c r="S20" s="34"/>
      <c r="T20" s="240"/>
    </row>
    <row r="21" spans="1:20" s="36" customFormat="1" ht="141.75">
      <c r="A21" s="76"/>
      <c r="B21" s="49" t="s">
        <v>420</v>
      </c>
      <c r="D21" s="324"/>
      <c r="E21" s="240"/>
      <c r="F21" s="11"/>
      <c r="G21" s="34"/>
      <c r="H21" s="11"/>
      <c r="I21" s="34"/>
      <c r="J21" s="631"/>
      <c r="K21" s="34"/>
      <c r="L21" s="239"/>
      <c r="M21" s="34"/>
      <c r="N21" s="239"/>
      <c r="O21" s="34"/>
      <c r="P21" s="239"/>
      <c r="Q21" s="34"/>
      <c r="R21" s="239"/>
      <c r="S21" s="34"/>
      <c r="T21" s="240"/>
    </row>
    <row r="22" spans="1:20" s="12" customFormat="1">
      <c r="A22" s="77"/>
    </row>
  </sheetData>
  <mergeCells count="6">
    <mergeCell ref="A9:A12"/>
    <mergeCell ref="J19:J21"/>
    <mergeCell ref="A14:A17"/>
    <mergeCell ref="H14:H17"/>
    <mergeCell ref="H9:H12"/>
    <mergeCell ref="J9:J17"/>
  </mergeCells>
  <hyperlinks>
    <hyperlink ref="F12" r:id="rId1"/>
    <hyperlink ref="F17" r:id="rId2"/>
    <hyperlink ref="F10" r:id="rId3"/>
    <hyperlink ref="F14" r:id="rId4"/>
  </hyperlinks>
  <pageMargins left="0.7" right="0.7" top="0.75" bottom="0.75" header="0.3" footer="0.3"/>
  <pageSetup paperSize="8" orientation="landscape" horizontalDpi="1200" verticalDpi="1200" r:id="rId5"/>
  <headerFooter>
    <oddHeader>&amp;C&amp;G</oddHeader>
  </headerFooter>
  <legacyDrawingHF r:id="rId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9"/>
  <sheetViews>
    <sheetView zoomScaleNormal="100" workbookViewId="0">
      <selection activeCell="D7" sqref="D7"/>
    </sheetView>
  </sheetViews>
  <sheetFormatPr baseColWidth="10" defaultColWidth="10.5" defaultRowHeight="15.75"/>
  <cols>
    <col min="1" max="1" width="13.5" customWidth="1"/>
    <col min="2" max="2" width="37" customWidth="1"/>
    <col min="3" max="3" width="2.875" customWidth="1"/>
    <col min="4" max="4" width="22" customWidth="1"/>
    <col min="5" max="5" width="2.875" customWidth="1"/>
    <col min="6" max="6" width="32" customWidth="1"/>
    <col min="7" max="7" width="2.875" customWidth="1"/>
    <col min="8" max="8" width="22" customWidth="1"/>
    <col min="9" max="9" width="2.87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421</v>
      </c>
    </row>
    <row r="3" spans="1:19" s="35" customFormat="1" ht="141.75">
      <c r="A3" s="215" t="s">
        <v>422</v>
      </c>
      <c r="B3" s="52" t="s">
        <v>423</v>
      </c>
      <c r="D3" s="488" t="s">
        <v>838</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10" customFormat="1" ht="94.5">
      <c r="A7" s="245"/>
      <c r="B7" s="49" t="s">
        <v>424</v>
      </c>
      <c r="C7" s="240"/>
      <c r="D7" s="11" t="s">
        <v>680</v>
      </c>
      <c r="E7" s="240"/>
      <c r="F7" s="11" t="str">
        <f>IF(D7=[2]Lists!$K$4,"&lt; Input URL to data source &gt;",IF(D7=[2]Lists!$K$5,"&lt; Reference section in EITI Report or URL &gt;",IF(D7=[2]Lists!$K$6,"&lt; Reference evidence of non-applicability &gt;","")))</f>
        <v/>
      </c>
      <c r="G7" s="34"/>
      <c r="H7" s="562" t="s">
        <v>764</v>
      </c>
      <c r="I7" s="34"/>
      <c r="J7" s="571" t="s">
        <v>999</v>
      </c>
      <c r="K7" s="34"/>
      <c r="L7" s="239"/>
      <c r="M7" s="34"/>
      <c r="N7" s="239"/>
      <c r="O7" s="34"/>
      <c r="P7" s="239"/>
      <c r="Q7" s="34"/>
      <c r="R7" s="239"/>
      <c r="S7" s="34"/>
    </row>
    <row r="8" spans="1:19" s="10" customFormat="1" ht="47.25">
      <c r="A8" s="245"/>
      <c r="B8" s="49" t="s">
        <v>425</v>
      </c>
      <c r="C8" s="240"/>
      <c r="D8" s="11" t="s">
        <v>499</v>
      </c>
      <c r="E8" s="240"/>
      <c r="F8" s="333" t="s">
        <v>763</v>
      </c>
      <c r="G8" s="35"/>
      <c r="H8" s="563"/>
      <c r="I8" s="35"/>
      <c r="J8" s="586"/>
      <c r="K8" s="35"/>
      <c r="L8" s="239"/>
      <c r="M8" s="35"/>
      <c r="N8" s="239"/>
      <c r="O8" s="35"/>
      <c r="P8" s="239"/>
      <c r="Q8" s="35"/>
      <c r="R8" s="239"/>
      <c r="S8" s="35"/>
    </row>
    <row r="9" spans="1:19" s="13" customFormat="1" ht="110.25">
      <c r="A9" s="257"/>
      <c r="B9" s="54" t="s">
        <v>426</v>
      </c>
      <c r="C9" s="258"/>
      <c r="D9" s="11" t="s">
        <v>499</v>
      </c>
      <c r="E9" s="258"/>
      <c r="F9" s="437" t="s">
        <v>765</v>
      </c>
      <c r="G9" s="45"/>
      <c r="H9" s="618"/>
      <c r="I9" s="45"/>
      <c r="J9" s="678"/>
      <c r="K9" s="45"/>
      <c r="L9" s="276"/>
      <c r="M9" s="45"/>
      <c r="N9" s="276"/>
      <c r="O9" s="45"/>
      <c r="P9" s="276"/>
      <c r="Q9" s="45"/>
      <c r="R9" s="276"/>
      <c r="S9" s="45"/>
    </row>
  </sheetData>
  <mergeCells count="2">
    <mergeCell ref="J7:J9"/>
    <mergeCell ref="H7:H9"/>
  </mergeCells>
  <hyperlinks>
    <hyperlink ref="F8" r:id="rId1" location="proyecto"/>
    <hyperlink ref="F9" r:id="rId2" display="http://presto.hacienda.gob.mx/EstoporLayout/estadisticas.jsp"/>
  </hyperlinks>
  <pageMargins left="0.7" right="0.7" top="0.75" bottom="0.75" header="0.3" footer="0.3"/>
  <pageSetup paperSize="8" orientation="landscape" horizontalDpi="1200" verticalDpi="1200" r:id="rId3"/>
  <headerFooter>
    <oddHeader>&amp;C&amp;G</oddHeader>
  </headerFooter>
  <legacyDrawingHF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9" zoomScaleNormal="100" workbookViewId="0">
      <selection activeCell="J9" sqref="J9:J18"/>
    </sheetView>
  </sheetViews>
  <sheetFormatPr baseColWidth="10" defaultColWidth="10.5" defaultRowHeight="15.75"/>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832</v>
      </c>
    </row>
    <row r="3" spans="1:19" s="452" customFormat="1" ht="157.5">
      <c r="A3" s="459" t="s">
        <v>831</v>
      </c>
      <c r="B3" s="458" t="s">
        <v>830</v>
      </c>
      <c r="D3" s="324" t="s">
        <v>877</v>
      </c>
      <c r="F3" s="53"/>
      <c r="H3" s="53"/>
      <c r="J3" s="238"/>
      <c r="L3" s="239"/>
      <c r="N3" s="239"/>
      <c r="P3" s="239"/>
      <c r="R3" s="239"/>
    </row>
    <row r="4" spans="1:19" s="453" customFormat="1" ht="19.5">
      <c r="A4" s="457"/>
      <c r="B4" s="456"/>
      <c r="D4" s="456"/>
      <c r="F4" s="456"/>
      <c r="H4" s="456"/>
      <c r="J4" s="455"/>
      <c r="L4" s="455"/>
    </row>
    <row r="5" spans="1:19" s="460" customFormat="1" ht="117">
      <c r="A5" s="465"/>
      <c r="B5" s="464" t="s">
        <v>79</v>
      </c>
      <c r="D5" s="463" t="s">
        <v>80</v>
      </c>
      <c r="E5" s="461"/>
      <c r="F5" s="463" t="s">
        <v>81</v>
      </c>
      <c r="G5" s="461"/>
      <c r="H5" s="463" t="s">
        <v>82</v>
      </c>
      <c r="J5" s="462" t="s">
        <v>83</v>
      </c>
      <c r="K5" s="461"/>
      <c r="L5" s="462" t="s">
        <v>84</v>
      </c>
      <c r="M5" s="461"/>
      <c r="N5" s="462" t="s">
        <v>85</v>
      </c>
      <c r="O5" s="461"/>
      <c r="P5" s="462" t="s">
        <v>86</v>
      </c>
      <c r="Q5" s="461"/>
      <c r="R5" s="462" t="s">
        <v>87</v>
      </c>
      <c r="S5" s="461"/>
    </row>
    <row r="6" spans="1:19" s="453" customFormat="1" ht="19.5">
      <c r="A6" s="457"/>
      <c r="B6" s="456"/>
      <c r="D6" s="456"/>
      <c r="F6" s="456"/>
      <c r="H6" s="456"/>
      <c r="J6" s="455"/>
      <c r="L6" s="455"/>
      <c r="N6" s="455"/>
      <c r="P6" s="455"/>
      <c r="R6" s="455"/>
    </row>
    <row r="7" spans="1:19" s="452" customFormat="1" ht="31.5">
      <c r="A7" s="459" t="s">
        <v>101</v>
      </c>
      <c r="B7" s="458" t="s">
        <v>829</v>
      </c>
      <c r="D7" s="11" t="s">
        <v>103</v>
      </c>
      <c r="F7" s="53"/>
      <c r="H7" s="53"/>
      <c r="J7" s="238"/>
      <c r="L7" s="239"/>
      <c r="M7" s="453"/>
      <c r="N7" s="239"/>
      <c r="O7" s="453"/>
      <c r="P7" s="239"/>
      <c r="Q7" s="453"/>
      <c r="R7" s="239"/>
    </row>
    <row r="8" spans="1:19" s="453" customFormat="1" ht="19.5">
      <c r="A8" s="457"/>
      <c r="B8" s="456"/>
      <c r="D8" s="456"/>
      <c r="F8" s="456"/>
      <c r="H8" s="456"/>
      <c r="J8" s="455"/>
      <c r="L8" s="455"/>
      <c r="N8" s="455"/>
      <c r="P8" s="455"/>
      <c r="R8" s="455"/>
    </row>
    <row r="9" spans="1:19" s="451" customFormat="1" ht="31.5">
      <c r="A9" s="679" t="s">
        <v>828</v>
      </c>
      <c r="B9" s="49" t="s">
        <v>827</v>
      </c>
      <c r="D9" s="11" t="s">
        <v>603</v>
      </c>
      <c r="F9" s="11" t="str">
        <f>IF(D9=[2]Lists!$K$4,"&lt; Input URL to data source &gt;",IF(D9=[2]Lists!$K$5,"&lt; Reference section in EITI Report or URL &gt;",IF(D9=[2]Lists!$K$6,"&lt; Reference evidence of non-applicability &gt;","")))</f>
        <v/>
      </c>
      <c r="G9" s="453"/>
      <c r="H9" s="11" t="str">
        <f>IF(F9=[2]Lists!$K$4,"&lt; Input URL to data source &gt;",IF(F9=[2]Lists!$K$5,"&lt; Reference section in EITI Report or URL &gt;",IF(F9=[2]Lists!$K$6,"&lt; Reference evidence of non-applicability &gt;","")))</f>
        <v/>
      </c>
      <c r="I9" s="453"/>
      <c r="J9" s="571" t="s">
        <v>1084</v>
      </c>
      <c r="K9" s="453"/>
      <c r="L9" s="239"/>
      <c r="M9" s="453"/>
      <c r="N9" s="239"/>
      <c r="O9" s="453"/>
      <c r="P9" s="239"/>
      <c r="Q9" s="453"/>
      <c r="R9" s="239"/>
      <c r="S9" s="453"/>
    </row>
    <row r="10" spans="1:19" s="451" customFormat="1" ht="47.25">
      <c r="A10" s="680"/>
      <c r="B10" s="55" t="s">
        <v>826</v>
      </c>
      <c r="D10" s="11" t="s">
        <v>603</v>
      </c>
      <c r="F10" s="11"/>
      <c r="G10" s="452"/>
      <c r="H10" s="11"/>
      <c r="I10" s="452"/>
      <c r="J10" s="586"/>
      <c r="K10" s="452"/>
      <c r="L10" s="239"/>
      <c r="M10" s="452"/>
      <c r="N10" s="239"/>
      <c r="O10" s="452"/>
      <c r="P10" s="239"/>
      <c r="Q10" s="452"/>
      <c r="R10" s="239"/>
      <c r="S10" s="452"/>
    </row>
    <row r="11" spans="1:19" s="451" customFormat="1" ht="47.25">
      <c r="A11" s="680"/>
      <c r="B11" s="55" t="s">
        <v>825</v>
      </c>
      <c r="D11" s="11" t="s">
        <v>603</v>
      </c>
      <c r="F11" s="11"/>
      <c r="G11" s="453"/>
      <c r="H11" s="11"/>
      <c r="I11" s="453"/>
      <c r="J11" s="586"/>
      <c r="K11" s="453"/>
      <c r="L11" s="239"/>
      <c r="M11" s="453"/>
      <c r="N11" s="239"/>
      <c r="O11" s="453"/>
      <c r="P11" s="239"/>
      <c r="Q11" s="453"/>
      <c r="R11" s="239"/>
      <c r="S11" s="453"/>
    </row>
    <row r="12" spans="1:19" s="451" customFormat="1" ht="141.75">
      <c r="A12" s="680"/>
      <c r="B12" s="55" t="s">
        <v>824</v>
      </c>
      <c r="D12" s="11" t="s">
        <v>603</v>
      </c>
      <c r="F12" s="11"/>
      <c r="G12" s="453"/>
      <c r="H12" s="11"/>
      <c r="I12" s="453"/>
      <c r="J12" s="586"/>
      <c r="K12" s="453"/>
      <c r="L12" s="239"/>
      <c r="M12" s="453"/>
      <c r="N12" s="239"/>
      <c r="O12" s="453"/>
      <c r="P12" s="239"/>
      <c r="Q12" s="453"/>
      <c r="R12" s="239"/>
      <c r="S12" s="453"/>
    </row>
    <row r="13" spans="1:19" s="451" customFormat="1" ht="63">
      <c r="A13" s="680"/>
      <c r="B13" s="55" t="s">
        <v>818</v>
      </c>
      <c r="D13" s="11" t="s">
        <v>603</v>
      </c>
      <c r="F13" s="11"/>
      <c r="G13" s="36"/>
      <c r="H13" s="11"/>
      <c r="I13" s="36"/>
      <c r="J13" s="586"/>
      <c r="K13" s="36"/>
      <c r="L13" s="239"/>
      <c r="M13" s="36"/>
      <c r="N13" s="239"/>
      <c r="O13" s="36"/>
      <c r="P13" s="239"/>
      <c r="Q13" s="36"/>
      <c r="R13" s="239"/>
      <c r="S13" s="36"/>
    </row>
    <row r="14" spans="1:19" s="451" customFormat="1" ht="31.5">
      <c r="A14" s="680"/>
      <c r="B14" s="468" t="s">
        <v>823</v>
      </c>
      <c r="D14" s="11" t="s">
        <v>833</v>
      </c>
      <c r="F14" s="467" t="str">
        <f>IF(D14=[2]Lists!$K$4,"&lt; Input URL to data source &gt;",IF(D14=[2]Lists!$K$5,"&lt; Reference section in EITI Report &gt;",IF(D14=[2]Lists!$K$6,"&lt; Reference evidence of non-applicability &gt;","")))</f>
        <v/>
      </c>
      <c r="G14" s="452"/>
      <c r="H14" s="467" t="str">
        <f>IF(F14=[2]Lists!$K$4,"&lt; Input URL to data source &gt;",IF(F14=[2]Lists!$K$5,"&lt; Reference section in EITI Report &gt;",IF(F14=[2]Lists!$K$6,"&lt; Reference evidence of non-applicability &gt;","")))</f>
        <v/>
      </c>
      <c r="I14" s="452"/>
      <c r="J14" s="586"/>
      <c r="K14" s="452"/>
      <c r="L14" s="239"/>
      <c r="M14" s="452"/>
      <c r="N14" s="239"/>
      <c r="O14" s="452"/>
      <c r="P14" s="239"/>
      <c r="Q14" s="452"/>
      <c r="R14" s="239"/>
      <c r="S14" s="452"/>
    </row>
    <row r="15" spans="1:19" s="451" customFormat="1" ht="47.25">
      <c r="A15" s="680"/>
      <c r="B15" s="55" t="s">
        <v>822</v>
      </c>
      <c r="D15" s="11" t="s">
        <v>603</v>
      </c>
      <c r="F15" s="11"/>
      <c r="G15" s="453"/>
      <c r="H15" s="11"/>
      <c r="I15" s="453"/>
      <c r="J15" s="586"/>
      <c r="K15" s="453"/>
      <c r="L15" s="239"/>
      <c r="M15" s="453"/>
      <c r="N15" s="239"/>
      <c r="O15" s="453"/>
      <c r="P15" s="239"/>
      <c r="Q15" s="453"/>
      <c r="R15" s="239"/>
      <c r="S15" s="453"/>
    </row>
    <row r="16" spans="1:19" s="451" customFormat="1" ht="78.75">
      <c r="A16" s="680"/>
      <c r="B16" s="55" t="s">
        <v>821</v>
      </c>
      <c r="D16" s="425">
        <v>2321395772</v>
      </c>
      <c r="F16" s="333" t="s">
        <v>820</v>
      </c>
      <c r="G16" s="36"/>
      <c r="H16" s="11" t="s">
        <v>749</v>
      </c>
      <c r="I16" s="36"/>
      <c r="J16" s="586"/>
      <c r="K16" s="36"/>
      <c r="L16" s="239"/>
      <c r="M16" s="36"/>
      <c r="N16" s="239"/>
      <c r="O16" s="36"/>
      <c r="P16" s="239"/>
      <c r="Q16" s="36"/>
      <c r="R16" s="239"/>
      <c r="S16" s="36"/>
    </row>
    <row r="17" spans="1:19" s="451" customFormat="1" ht="141.75">
      <c r="A17" s="681"/>
      <c r="B17" s="55" t="s">
        <v>819</v>
      </c>
      <c r="D17" s="11"/>
      <c r="F17" s="11"/>
      <c r="G17" s="453"/>
      <c r="H17" s="11" t="s">
        <v>708</v>
      </c>
      <c r="I17" s="453"/>
      <c r="J17" s="586"/>
      <c r="K17" s="453"/>
      <c r="L17" s="239"/>
      <c r="M17" s="453"/>
      <c r="N17" s="239"/>
      <c r="O17" s="453"/>
      <c r="P17" s="239"/>
      <c r="Q17" s="453"/>
      <c r="R17" s="239"/>
      <c r="S17" s="453"/>
    </row>
    <row r="18" spans="1:19" s="451" customFormat="1" ht="63">
      <c r="A18" s="466"/>
      <c r="B18" s="55" t="s">
        <v>818</v>
      </c>
      <c r="D18" s="11"/>
      <c r="F18" s="11"/>
      <c r="G18" s="36"/>
      <c r="H18" s="11"/>
      <c r="I18" s="36"/>
      <c r="J18" s="587"/>
      <c r="K18" s="36"/>
      <c r="L18" s="239"/>
      <c r="M18" s="36"/>
      <c r="N18" s="239"/>
      <c r="O18" s="36"/>
      <c r="P18" s="239"/>
      <c r="Q18" s="36"/>
      <c r="R18" s="239"/>
      <c r="S18" s="36"/>
    </row>
    <row r="19" spans="1:19" s="451" customFormat="1" ht="31.5">
      <c r="A19" s="679" t="s">
        <v>817</v>
      </c>
      <c r="B19" s="49" t="s">
        <v>816</v>
      </c>
      <c r="D19" s="11"/>
      <c r="F19" s="11" t="str">
        <f>IF(D19=[2]Lists!$K$4,"&lt; Input URL to data source &gt;",IF(D19=[2]Lists!$K$5,"&lt; Reference section in EITI Report or URL &gt;",IF(D19=[2]Lists!$K$6,"&lt; Reference evidence of non-applicability &gt;","")))</f>
        <v/>
      </c>
      <c r="G19" s="36"/>
      <c r="H19" s="11" t="str">
        <f>IF(F19=[2]Lists!$K$4,"&lt; Input URL to data source &gt;",IF(F19=[2]Lists!$K$5,"&lt; Reference section in EITI Report or URL &gt;",IF(F19=[2]Lists!$K$6,"&lt; Reference evidence of non-applicability &gt;","")))</f>
        <v/>
      </c>
      <c r="I19" s="36"/>
      <c r="J19" s="676"/>
      <c r="K19" s="36"/>
      <c r="L19" s="239"/>
      <c r="M19" s="36"/>
      <c r="N19" s="239"/>
      <c r="O19" s="36"/>
      <c r="P19" s="239"/>
      <c r="Q19" s="36"/>
      <c r="R19" s="239"/>
      <c r="S19" s="36"/>
    </row>
    <row r="20" spans="1:19" s="451" customFormat="1" ht="31.5">
      <c r="A20" s="680"/>
      <c r="B20" s="55" t="s">
        <v>815</v>
      </c>
      <c r="D20" s="11"/>
      <c r="F20" s="11"/>
      <c r="G20" s="36"/>
      <c r="H20" s="11"/>
      <c r="I20" s="36"/>
      <c r="J20" s="630"/>
      <c r="K20" s="36"/>
      <c r="L20" s="239"/>
      <c r="M20" s="36"/>
      <c r="N20" s="239"/>
      <c r="O20" s="36"/>
      <c r="P20" s="239"/>
      <c r="Q20" s="36"/>
      <c r="R20" s="239"/>
      <c r="S20" s="36"/>
    </row>
    <row r="21" spans="1:19" s="451" customFormat="1" ht="31.5">
      <c r="A21" s="680"/>
      <c r="B21" s="55" t="s">
        <v>814</v>
      </c>
      <c r="D21" s="11"/>
      <c r="F21" s="11"/>
      <c r="G21" s="36"/>
      <c r="H21" s="11"/>
      <c r="I21" s="36"/>
      <c r="J21" s="630"/>
      <c r="K21" s="36"/>
      <c r="L21" s="239"/>
      <c r="M21" s="36"/>
      <c r="N21" s="239"/>
      <c r="O21" s="36"/>
      <c r="P21" s="239"/>
      <c r="Q21" s="36"/>
      <c r="R21" s="239"/>
      <c r="S21" s="36"/>
    </row>
    <row r="22" spans="1:19" s="451" customFormat="1" ht="78.75">
      <c r="A22" s="681"/>
      <c r="B22" s="55" t="s">
        <v>813</v>
      </c>
      <c r="D22" s="11"/>
      <c r="F22" s="11"/>
      <c r="G22" s="36"/>
      <c r="H22" s="11"/>
      <c r="I22" s="36"/>
      <c r="J22" s="631"/>
      <c r="K22" s="36"/>
      <c r="L22" s="239"/>
      <c r="M22" s="36"/>
      <c r="N22" s="239"/>
      <c r="O22" s="36"/>
      <c r="P22" s="239"/>
      <c r="Q22" s="36"/>
      <c r="R22" s="239"/>
      <c r="S22" s="36"/>
    </row>
    <row r="23" spans="1:19" s="12" customFormat="1">
      <c r="A23" s="56"/>
    </row>
  </sheetData>
  <mergeCells count="4">
    <mergeCell ref="A9:A17"/>
    <mergeCell ref="A19:A22"/>
    <mergeCell ref="J9:J18"/>
    <mergeCell ref="J19:J22"/>
  </mergeCells>
  <hyperlinks>
    <hyperlink ref="F16" r:id="rId1"/>
  </hyperlinks>
  <pageMargins left="0.7" right="0.7" top="0.75" bottom="0.75" header="0.3" footer="0.3"/>
  <pageSetup paperSize="8" orientation="landscape" horizontalDpi="1200" verticalDpi="1200" r:id="rId2"/>
  <headerFooter>
    <oddHeader>&amp;C&amp;G</oddHeader>
  </headerFooter>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76" zoomScaleNormal="76" workbookViewId="0">
      <selection activeCell="G11" sqref="G11"/>
    </sheetView>
  </sheetViews>
  <sheetFormatPr baseColWidth="10" defaultColWidth="10.5" defaultRowHeight="15.75"/>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811</v>
      </c>
    </row>
    <row r="3" spans="1:19" s="452" customFormat="1" ht="140.25" customHeight="1">
      <c r="A3" s="459" t="s">
        <v>810</v>
      </c>
      <c r="B3" s="458" t="s">
        <v>809</v>
      </c>
      <c r="D3" s="11" t="s">
        <v>808</v>
      </c>
      <c r="F3" s="53"/>
      <c r="H3" s="53"/>
      <c r="J3" s="238"/>
      <c r="L3" s="239"/>
      <c r="N3" s="239"/>
      <c r="P3" s="239"/>
      <c r="R3" s="239"/>
    </row>
    <row r="4" spans="1:19" s="453" customFormat="1" ht="19.5">
      <c r="A4" s="457"/>
      <c r="B4" s="456"/>
      <c r="D4" s="456"/>
      <c r="F4" s="456"/>
      <c r="H4" s="456"/>
      <c r="J4" s="455"/>
      <c r="L4" s="455"/>
    </row>
    <row r="5" spans="1:19" s="460" customFormat="1" ht="117">
      <c r="A5" s="465"/>
      <c r="B5" s="464" t="s">
        <v>79</v>
      </c>
      <c r="D5" s="463" t="s">
        <v>80</v>
      </c>
      <c r="E5" s="461"/>
      <c r="F5" s="463" t="s">
        <v>81</v>
      </c>
      <c r="G5" s="461"/>
      <c r="H5" s="463" t="s">
        <v>82</v>
      </c>
      <c r="J5" s="462" t="s">
        <v>83</v>
      </c>
      <c r="K5" s="461"/>
      <c r="L5" s="462" t="s">
        <v>84</v>
      </c>
      <c r="M5" s="461"/>
      <c r="N5" s="462" t="s">
        <v>85</v>
      </c>
      <c r="O5" s="461"/>
      <c r="P5" s="462" t="s">
        <v>86</v>
      </c>
      <c r="Q5" s="461"/>
      <c r="R5" s="462" t="s">
        <v>87</v>
      </c>
      <c r="S5" s="461"/>
    </row>
    <row r="6" spans="1:19" s="453" customFormat="1" ht="19.5">
      <c r="A6" s="457"/>
      <c r="B6" s="456"/>
      <c r="D6" s="456"/>
      <c r="F6" s="456"/>
      <c r="H6" s="456"/>
      <c r="J6" s="455"/>
      <c r="L6" s="455"/>
      <c r="N6" s="455"/>
      <c r="P6" s="455"/>
      <c r="R6" s="455"/>
    </row>
    <row r="7" spans="1:19" s="452" customFormat="1" ht="31.5">
      <c r="A7" s="459" t="s">
        <v>101</v>
      </c>
      <c r="B7" s="458" t="s">
        <v>807</v>
      </c>
      <c r="D7" s="11" t="s">
        <v>667</v>
      </c>
      <c r="F7" s="53"/>
      <c r="H7" s="53"/>
      <c r="J7" s="238"/>
    </row>
    <row r="8" spans="1:19" s="453" customFormat="1" ht="19.5">
      <c r="A8" s="457"/>
      <c r="B8" s="456"/>
      <c r="D8" s="456"/>
      <c r="F8" s="456"/>
      <c r="H8" s="456"/>
      <c r="J8" s="455"/>
      <c r="L8" s="455"/>
      <c r="N8" s="455"/>
      <c r="P8" s="455"/>
      <c r="R8" s="455"/>
    </row>
    <row r="9" spans="1:19" s="451" customFormat="1" ht="63">
      <c r="A9" s="682" t="s">
        <v>806</v>
      </c>
      <c r="B9" s="49" t="s">
        <v>804</v>
      </c>
      <c r="D9" s="11" t="s">
        <v>603</v>
      </c>
      <c r="F9" s="324"/>
      <c r="G9" s="453"/>
      <c r="H9" s="11" t="str">
        <f>IF(F9=[2]Lists!$K$4,"&lt; Input URL to data source &gt;",IF(F9=[2]Lists!$K$5,"&lt; Reference section in EITI Report or URL &gt;",IF(F9=[2]Lists!$K$6,"&lt; Reference evidence of non-applicability &gt;","")))</f>
        <v/>
      </c>
      <c r="I9" s="453"/>
      <c r="J9" s="571" t="s">
        <v>812</v>
      </c>
      <c r="K9" s="453"/>
      <c r="L9" s="239"/>
      <c r="M9" s="453"/>
      <c r="N9" s="239"/>
      <c r="O9" s="453"/>
      <c r="P9" s="239"/>
      <c r="Q9" s="453"/>
      <c r="R9" s="239"/>
      <c r="S9" s="453"/>
    </row>
    <row r="10" spans="1:19" s="451" customFormat="1" ht="63">
      <c r="A10" s="585"/>
      <c r="B10" s="55" t="s">
        <v>803</v>
      </c>
      <c r="D10" s="11" t="s">
        <v>603</v>
      </c>
      <c r="F10" s="11"/>
      <c r="G10" s="452"/>
      <c r="H10" s="11"/>
      <c r="I10" s="452"/>
      <c r="J10" s="586"/>
      <c r="K10" s="452"/>
      <c r="L10" s="239"/>
      <c r="M10" s="452"/>
      <c r="N10" s="239"/>
      <c r="O10" s="452"/>
      <c r="P10" s="239"/>
      <c r="Q10" s="452"/>
      <c r="R10" s="239"/>
      <c r="S10" s="452"/>
    </row>
    <row r="11" spans="1:19" s="451" customFormat="1" ht="94.5">
      <c r="A11" s="585"/>
      <c r="B11" s="55" t="s">
        <v>802</v>
      </c>
      <c r="D11" s="11" t="s">
        <v>603</v>
      </c>
      <c r="F11" s="11"/>
      <c r="G11" s="452"/>
      <c r="H11" s="11"/>
      <c r="I11" s="452"/>
      <c r="J11" s="586"/>
      <c r="K11" s="452"/>
      <c r="L11" s="239"/>
      <c r="M11" s="452"/>
      <c r="N11" s="239"/>
      <c r="O11" s="452"/>
      <c r="P11" s="239"/>
      <c r="Q11" s="452"/>
      <c r="R11" s="239"/>
      <c r="S11" s="452"/>
    </row>
    <row r="12" spans="1:19" s="451" customFormat="1" ht="63">
      <c r="A12" s="585"/>
      <c r="B12" s="55" t="s">
        <v>801</v>
      </c>
      <c r="D12" s="11" t="s">
        <v>603</v>
      </c>
      <c r="F12" s="11"/>
      <c r="G12" s="452"/>
      <c r="H12" s="11"/>
      <c r="I12" s="452"/>
      <c r="J12" s="586"/>
      <c r="K12" s="452"/>
      <c r="L12" s="239"/>
      <c r="M12" s="452"/>
      <c r="N12" s="239"/>
      <c r="O12" s="452"/>
      <c r="P12" s="239"/>
      <c r="Q12" s="452"/>
      <c r="R12" s="239"/>
      <c r="S12" s="452"/>
    </row>
    <row r="13" spans="1:19" s="451" customFormat="1" ht="69" customHeight="1">
      <c r="A13" s="585"/>
      <c r="B13" s="55" t="s">
        <v>800</v>
      </c>
      <c r="D13" s="11" t="s">
        <v>603</v>
      </c>
      <c r="F13" s="11"/>
      <c r="G13" s="452"/>
      <c r="H13" s="11"/>
      <c r="I13" s="452"/>
      <c r="J13" s="587"/>
      <c r="K13" s="452"/>
      <c r="L13" s="239"/>
      <c r="M13" s="452"/>
      <c r="N13" s="239"/>
      <c r="O13" s="452"/>
      <c r="P13" s="239"/>
      <c r="Q13" s="452"/>
      <c r="R13" s="239"/>
      <c r="S13" s="452"/>
    </row>
    <row r="14" spans="1:19" s="36" customFormat="1">
      <c r="A14" s="454"/>
    </row>
    <row r="15" spans="1:19" s="451" customFormat="1" ht="63">
      <c r="A15" s="682" t="s">
        <v>805</v>
      </c>
      <c r="B15" s="49" t="s">
        <v>804</v>
      </c>
      <c r="D15" s="11" t="s">
        <v>603</v>
      </c>
      <c r="F15" s="11" t="str">
        <f>IF(D15=[2]Lists!$K$4,"&lt; Input URL to data source &gt;",IF(D15=[2]Lists!$K$5,"&lt; Reference section in EITI Report or URL &gt;",IF(D15=[2]Lists!$K$6,"&lt; Reference evidence of non-applicability &gt;","")))</f>
        <v/>
      </c>
      <c r="G15" s="453"/>
      <c r="H15" s="11" t="str">
        <f>IF(F15=[2]Lists!$K$4,"&lt; Input URL to data source &gt;",IF(F15=[2]Lists!$K$5,"&lt; Reference section in EITI Report or URL &gt;",IF(F15=[2]Lists!$K$6,"&lt; Reference evidence of non-applicability &gt;","")))</f>
        <v/>
      </c>
      <c r="I15" s="453"/>
      <c r="J15" s="676"/>
      <c r="K15" s="453"/>
      <c r="L15" s="239"/>
      <c r="M15" s="453"/>
      <c r="N15" s="239"/>
      <c r="O15" s="453"/>
      <c r="P15" s="239"/>
      <c r="Q15" s="453"/>
      <c r="R15" s="239"/>
      <c r="S15" s="453"/>
    </row>
    <row r="16" spans="1:19" s="451" customFormat="1" ht="63">
      <c r="A16" s="585"/>
      <c r="B16" s="55" t="s">
        <v>803</v>
      </c>
      <c r="D16" s="11" t="s">
        <v>603</v>
      </c>
      <c r="F16" s="11"/>
      <c r="G16" s="452"/>
      <c r="H16" s="11"/>
      <c r="I16" s="452"/>
      <c r="J16" s="630"/>
      <c r="K16" s="452"/>
      <c r="L16" s="239"/>
      <c r="M16" s="452"/>
      <c r="N16" s="239"/>
      <c r="O16" s="452"/>
      <c r="P16" s="239"/>
      <c r="Q16" s="452"/>
      <c r="R16" s="239"/>
      <c r="S16" s="452"/>
    </row>
    <row r="17" spans="1:19" s="451" customFormat="1" ht="94.5">
      <c r="A17" s="585"/>
      <c r="B17" s="55" t="s">
        <v>802</v>
      </c>
      <c r="D17" s="11" t="s">
        <v>603</v>
      </c>
      <c r="F17" s="11"/>
      <c r="G17" s="452"/>
      <c r="H17" s="11"/>
      <c r="I17" s="452"/>
      <c r="J17" s="630"/>
      <c r="K17" s="452"/>
      <c r="L17" s="239"/>
      <c r="M17" s="452"/>
      <c r="N17" s="239"/>
      <c r="O17" s="452"/>
      <c r="P17" s="239"/>
      <c r="Q17" s="452"/>
      <c r="R17" s="239"/>
      <c r="S17" s="452"/>
    </row>
    <row r="18" spans="1:19" s="451" customFormat="1" ht="63">
      <c r="A18" s="585"/>
      <c r="B18" s="55" t="s">
        <v>801</v>
      </c>
      <c r="D18" s="11" t="s">
        <v>603</v>
      </c>
      <c r="F18" s="11"/>
      <c r="G18" s="452"/>
      <c r="H18" s="11"/>
      <c r="I18" s="452"/>
      <c r="J18" s="630"/>
      <c r="K18" s="452"/>
      <c r="L18" s="239"/>
      <c r="M18" s="452"/>
      <c r="N18" s="239"/>
      <c r="O18" s="452"/>
      <c r="P18" s="239"/>
      <c r="Q18" s="452"/>
      <c r="R18" s="239"/>
      <c r="S18" s="452"/>
    </row>
    <row r="19" spans="1:19" s="447" customFormat="1" ht="69" customHeight="1">
      <c r="A19" s="683"/>
      <c r="B19" s="450" t="s">
        <v>800</v>
      </c>
      <c r="D19" s="449" t="s">
        <v>603</v>
      </c>
      <c r="F19" s="449"/>
      <c r="G19" s="448"/>
      <c r="H19" s="449"/>
      <c r="I19" s="448"/>
      <c r="J19" s="631"/>
      <c r="K19" s="448"/>
      <c r="L19" s="276"/>
      <c r="M19" s="448"/>
      <c r="N19" s="276"/>
      <c r="O19" s="448"/>
      <c r="P19" s="276"/>
      <c r="Q19" s="448"/>
      <c r="R19" s="276"/>
      <c r="S19" s="448"/>
    </row>
  </sheetData>
  <mergeCells count="4">
    <mergeCell ref="A9:A13"/>
    <mergeCell ref="A15:A19"/>
    <mergeCell ref="J9:J13"/>
    <mergeCell ref="J15:J19"/>
  </mergeCells>
  <pageMargins left="0.7" right="0.7" top="0.75" bottom="0.75" header="0.3" footer="0.3"/>
  <pageSetup paperSize="8" orientation="landscape" horizontalDpi="1200" verticalDpi="1200" r:id="rId1"/>
  <headerFooter>
    <oddHeader>&amp;C&amp;G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7"/>
  <sheetViews>
    <sheetView workbookViewId="0">
      <selection activeCell="H8" sqref="H8"/>
    </sheetView>
  </sheetViews>
  <sheetFormatPr baseColWidth="10" defaultRowHeight="15.75"/>
  <sheetData>
    <row r="7" spans="8:8">
      <c r="H7" s="502">
        <f>2/25</f>
        <v>0.08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5"/>
  <sheetViews>
    <sheetView zoomScale="85" zoomScaleNormal="85" zoomScalePageLayoutView="80" workbookViewId="0">
      <selection activeCell="D3" sqref="D3"/>
    </sheetView>
  </sheetViews>
  <sheetFormatPr baseColWidth="10" defaultColWidth="10.5" defaultRowHeight="15.75"/>
  <cols>
    <col min="1" max="1" width="22.5" style="40" customWidth="1"/>
    <col min="2" max="2" width="52.875" customWidth="1"/>
    <col min="3" max="3" width="3" customWidth="1"/>
    <col min="4" max="4" width="28.375" customWidth="1"/>
    <col min="5" max="5" width="3" customWidth="1"/>
    <col min="6" max="6" width="66.125" customWidth="1"/>
    <col min="7" max="7" width="3" customWidth="1"/>
    <col min="8" max="8" width="38.625" customWidth="1"/>
    <col min="9" max="9" width="3" customWidth="1"/>
    <col min="10" max="10" width="39"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1" t="s">
        <v>75</v>
      </c>
    </row>
    <row r="3" spans="1:19" s="35" customFormat="1" ht="94.5">
      <c r="A3" s="326" t="s">
        <v>76</v>
      </c>
      <c r="B3" s="52" t="s">
        <v>77</v>
      </c>
      <c r="D3" s="11" t="s">
        <v>836</v>
      </c>
      <c r="F3" s="53"/>
      <c r="H3" s="53"/>
      <c r="J3" s="238"/>
      <c r="L3" s="239"/>
      <c r="N3" s="239"/>
      <c r="P3" s="239"/>
      <c r="R3" s="239"/>
    </row>
    <row r="4" spans="1:19" s="35" customFormat="1">
      <c r="A4" s="215"/>
      <c r="B4" s="52"/>
      <c r="D4" s="78"/>
      <c r="F4" s="78"/>
      <c r="H4" s="78"/>
      <c r="J4" s="240"/>
      <c r="L4" s="240"/>
      <c r="N4" s="240"/>
      <c r="P4" s="240"/>
      <c r="R4" s="240"/>
    </row>
    <row r="5" spans="1:19" s="304" customFormat="1" ht="123" customHeight="1">
      <c r="A5" s="302"/>
      <c r="B5" s="303" t="s">
        <v>79</v>
      </c>
      <c r="D5" s="305" t="s">
        <v>80</v>
      </c>
      <c r="E5" s="306"/>
      <c r="F5" s="305" t="s">
        <v>81</v>
      </c>
      <c r="G5" s="306"/>
      <c r="H5" s="305" t="s">
        <v>82</v>
      </c>
      <c r="J5" s="307" t="s">
        <v>83</v>
      </c>
      <c r="K5" s="306"/>
      <c r="L5" s="307" t="s">
        <v>84</v>
      </c>
      <c r="M5" s="306"/>
      <c r="N5" s="307" t="s">
        <v>85</v>
      </c>
      <c r="O5" s="306"/>
      <c r="P5" s="307" t="s">
        <v>86</v>
      </c>
      <c r="Q5" s="306"/>
      <c r="R5" s="307" t="s">
        <v>87</v>
      </c>
      <c r="S5" s="306"/>
    </row>
    <row r="6" spans="1:19" s="34" customFormat="1" ht="19.5">
      <c r="A6" s="62"/>
      <c r="B6" s="20" t="s">
        <v>89</v>
      </c>
      <c r="D6" s="11"/>
      <c r="F6" s="11"/>
      <c r="H6" s="11"/>
      <c r="J6" s="559" t="s">
        <v>753</v>
      </c>
      <c r="L6" s="568"/>
      <c r="N6" s="568"/>
      <c r="P6" s="568"/>
      <c r="R6" s="568"/>
    </row>
    <row r="7" spans="1:19" s="34" customFormat="1" ht="19.5">
      <c r="A7" s="551" t="s">
        <v>529</v>
      </c>
      <c r="B7" s="395" t="s">
        <v>90</v>
      </c>
      <c r="D7" s="11"/>
      <c r="F7" s="342"/>
      <c r="H7" s="11"/>
      <c r="J7" s="560"/>
      <c r="L7" s="569"/>
      <c r="N7" s="569"/>
      <c r="P7" s="569"/>
      <c r="R7" s="569"/>
    </row>
    <row r="8" spans="1:19" s="34" customFormat="1" ht="56.1" customHeight="1">
      <c r="A8" s="552"/>
      <c r="B8" s="22" t="s">
        <v>497</v>
      </c>
      <c r="C8" s="240"/>
      <c r="D8" s="565" t="s">
        <v>499</v>
      </c>
      <c r="E8" s="240"/>
      <c r="F8" s="343" t="s">
        <v>507</v>
      </c>
      <c r="H8" s="562" t="s">
        <v>676</v>
      </c>
      <c r="J8" s="560"/>
      <c r="L8" s="569"/>
      <c r="N8" s="569"/>
      <c r="P8" s="569"/>
      <c r="R8" s="569"/>
    </row>
    <row r="9" spans="1:19" s="34" customFormat="1" ht="60.95" customHeight="1">
      <c r="A9" s="552"/>
      <c r="B9" s="22" t="s">
        <v>508</v>
      </c>
      <c r="C9" s="240"/>
      <c r="D9" s="566"/>
      <c r="E9" s="240"/>
      <c r="F9" s="343" t="s">
        <v>509</v>
      </c>
      <c r="H9" s="563"/>
      <c r="J9" s="560"/>
      <c r="L9" s="569"/>
      <c r="N9" s="569"/>
      <c r="P9" s="569"/>
      <c r="R9" s="569"/>
    </row>
    <row r="10" spans="1:19" s="34" customFormat="1" ht="47.25">
      <c r="A10" s="552"/>
      <c r="B10" s="22" t="s">
        <v>527</v>
      </c>
      <c r="C10" s="240"/>
      <c r="D10" s="566"/>
      <c r="E10" s="240"/>
      <c r="F10" s="343" t="s">
        <v>543</v>
      </c>
      <c r="H10" s="563"/>
      <c r="J10" s="560"/>
      <c r="L10" s="569"/>
      <c r="N10" s="569"/>
      <c r="P10" s="569"/>
      <c r="R10" s="569"/>
    </row>
    <row r="11" spans="1:19" s="34" customFormat="1" ht="57" customHeight="1">
      <c r="A11" s="552"/>
      <c r="B11" s="22" t="s">
        <v>534</v>
      </c>
      <c r="D11" s="566"/>
      <c r="F11" s="343" t="s">
        <v>531</v>
      </c>
      <c r="H11" s="563"/>
      <c r="J11" s="560"/>
      <c r="L11" s="569"/>
      <c r="N11" s="569"/>
      <c r="P11" s="569"/>
      <c r="R11" s="569"/>
    </row>
    <row r="12" spans="1:19" s="34" customFormat="1" ht="47.25">
      <c r="A12" s="552"/>
      <c r="B12" s="22" t="s">
        <v>535</v>
      </c>
      <c r="D12" s="566"/>
      <c r="F12" s="343" t="s">
        <v>532</v>
      </c>
      <c r="H12" s="563"/>
      <c r="J12" s="560"/>
      <c r="L12" s="569"/>
      <c r="N12" s="569"/>
      <c r="P12" s="569"/>
      <c r="R12" s="569"/>
    </row>
    <row r="13" spans="1:19" s="34" customFormat="1" ht="19.5">
      <c r="A13" s="552"/>
      <c r="B13" s="22" t="s">
        <v>553</v>
      </c>
      <c r="D13" s="566"/>
      <c r="F13" s="344" t="s">
        <v>563</v>
      </c>
      <c r="H13" s="563"/>
      <c r="J13" s="560"/>
      <c r="L13" s="569"/>
      <c r="N13" s="569"/>
      <c r="P13" s="569"/>
      <c r="R13" s="569"/>
    </row>
    <row r="14" spans="1:19" s="34" customFormat="1" ht="47.25">
      <c r="A14" s="552"/>
      <c r="B14" s="22" t="s">
        <v>547</v>
      </c>
      <c r="D14" s="566"/>
      <c r="F14" s="343" t="s">
        <v>557</v>
      </c>
      <c r="H14" s="563"/>
      <c r="J14" s="560"/>
      <c r="L14" s="569"/>
      <c r="N14" s="569"/>
      <c r="P14" s="569"/>
      <c r="R14" s="569"/>
    </row>
    <row r="15" spans="1:19" s="34" customFormat="1" ht="19.5">
      <c r="A15" s="552"/>
      <c r="B15" s="22" t="s">
        <v>548</v>
      </c>
      <c r="D15" s="566"/>
      <c r="F15" s="343" t="s">
        <v>558</v>
      </c>
      <c r="H15" s="563"/>
      <c r="J15" s="560"/>
      <c r="L15" s="569"/>
      <c r="N15" s="569"/>
      <c r="P15" s="569"/>
      <c r="R15" s="569"/>
    </row>
    <row r="16" spans="1:19" s="34" customFormat="1" ht="31.5">
      <c r="A16" s="552"/>
      <c r="B16" s="22" t="s">
        <v>533</v>
      </c>
      <c r="D16" s="567"/>
      <c r="F16" s="343" t="s">
        <v>536</v>
      </c>
      <c r="H16" s="563"/>
      <c r="J16" s="560"/>
      <c r="L16" s="569"/>
      <c r="N16" s="569"/>
      <c r="P16" s="569"/>
      <c r="R16" s="569"/>
    </row>
    <row r="17" spans="1:19" s="34" customFormat="1" ht="31.5">
      <c r="A17" s="552"/>
      <c r="B17" s="395" t="s">
        <v>92</v>
      </c>
      <c r="D17" s="11"/>
      <c r="F17" s="343"/>
      <c r="H17" s="563"/>
      <c r="J17" s="560"/>
      <c r="L17" s="569"/>
      <c r="N17" s="569"/>
      <c r="P17" s="569"/>
      <c r="R17" s="569"/>
    </row>
    <row r="18" spans="1:19" s="34" customFormat="1" ht="47.25">
      <c r="A18" s="552"/>
      <c r="B18" s="22" t="s">
        <v>492</v>
      </c>
      <c r="C18" s="240"/>
      <c r="D18" s="334" t="s">
        <v>499</v>
      </c>
      <c r="E18" s="240"/>
      <c r="F18" s="343" t="s">
        <v>528</v>
      </c>
      <c r="H18" s="563"/>
      <c r="J18" s="560"/>
      <c r="L18" s="569"/>
      <c r="N18" s="569"/>
      <c r="P18" s="569"/>
      <c r="R18" s="569"/>
    </row>
    <row r="19" spans="1:19" s="34" customFormat="1" ht="19.5">
      <c r="A19" s="552"/>
      <c r="B19" s="395" t="s">
        <v>95</v>
      </c>
      <c r="D19" s="11"/>
      <c r="F19" s="343"/>
      <c r="H19" s="563"/>
      <c r="J19" s="560"/>
      <c r="L19" s="569"/>
      <c r="N19" s="569"/>
      <c r="P19" s="569"/>
      <c r="R19" s="569"/>
    </row>
    <row r="20" spans="1:19" s="34" customFormat="1" ht="63">
      <c r="A20" s="552"/>
      <c r="B20" s="22" t="s">
        <v>494</v>
      </c>
      <c r="C20" s="240"/>
      <c r="D20" s="565" t="s">
        <v>499</v>
      </c>
      <c r="E20" s="240"/>
      <c r="F20" s="343" t="s">
        <v>514</v>
      </c>
      <c r="H20" s="563"/>
      <c r="J20" s="560"/>
      <c r="L20" s="569"/>
      <c r="N20" s="569"/>
      <c r="P20" s="569"/>
      <c r="R20" s="569"/>
    </row>
    <row r="21" spans="1:19" s="34" customFormat="1" ht="47.25">
      <c r="A21" s="552"/>
      <c r="B21" s="22" t="s">
        <v>495</v>
      </c>
      <c r="C21" s="240"/>
      <c r="D21" s="566"/>
      <c r="E21" s="240"/>
      <c r="F21" s="343" t="s">
        <v>515</v>
      </c>
      <c r="H21" s="563"/>
      <c r="J21" s="560"/>
      <c r="L21" s="569"/>
      <c r="N21" s="569"/>
      <c r="P21" s="569"/>
      <c r="R21" s="569"/>
    </row>
    <row r="22" spans="1:19" s="34" customFormat="1" ht="119.1" customHeight="1">
      <c r="A22" s="552"/>
      <c r="B22" s="22" t="s">
        <v>498</v>
      </c>
      <c r="C22" s="240"/>
      <c r="D22" s="566"/>
      <c r="E22" s="240"/>
      <c r="F22" s="343" t="s">
        <v>544</v>
      </c>
      <c r="H22" s="563"/>
      <c r="J22" s="560"/>
      <c r="L22" s="569"/>
      <c r="N22" s="569"/>
      <c r="P22" s="569"/>
      <c r="R22" s="569"/>
    </row>
    <row r="23" spans="1:19" s="34" customFormat="1" ht="47.25">
      <c r="A23" s="552"/>
      <c r="B23" s="22" t="s">
        <v>596</v>
      </c>
      <c r="C23" s="240"/>
      <c r="D23" s="566"/>
      <c r="E23" s="240"/>
      <c r="F23" s="343" t="s">
        <v>597</v>
      </c>
      <c r="H23" s="563"/>
      <c r="J23" s="560"/>
      <c r="L23" s="569"/>
      <c r="N23" s="569"/>
      <c r="P23" s="569"/>
      <c r="R23" s="569"/>
    </row>
    <row r="24" spans="1:19" s="34" customFormat="1" ht="78.75">
      <c r="A24" s="552"/>
      <c r="B24" s="22" t="s">
        <v>602</v>
      </c>
      <c r="C24" s="240"/>
      <c r="D24" s="567"/>
      <c r="E24" s="240"/>
      <c r="F24" s="345" t="s">
        <v>601</v>
      </c>
      <c r="H24" s="564"/>
      <c r="J24" s="560"/>
      <c r="L24" s="569"/>
      <c r="N24" s="569"/>
      <c r="P24" s="569"/>
      <c r="R24" s="569"/>
    </row>
    <row r="25" spans="1:19" s="34" customFormat="1" ht="19.5">
      <c r="A25" s="552"/>
      <c r="B25" s="396" t="s">
        <v>96</v>
      </c>
      <c r="C25" s="36"/>
      <c r="D25" s="11"/>
      <c r="E25" s="240"/>
      <c r="F25" s="346"/>
      <c r="H25" s="11"/>
      <c r="J25" s="560"/>
      <c r="L25" s="569"/>
      <c r="N25" s="569"/>
      <c r="P25" s="569"/>
      <c r="R25" s="569"/>
    </row>
    <row r="26" spans="1:19" s="34" customFormat="1" ht="31.5">
      <c r="A26" s="552"/>
      <c r="B26" s="397" t="s">
        <v>560</v>
      </c>
      <c r="C26" s="36"/>
      <c r="D26" s="565" t="s">
        <v>499</v>
      </c>
      <c r="E26" s="240"/>
      <c r="F26" s="343" t="s">
        <v>506</v>
      </c>
      <c r="H26" s="562" t="s">
        <v>749</v>
      </c>
      <c r="J26" s="560"/>
      <c r="L26" s="569"/>
      <c r="N26" s="569"/>
      <c r="P26" s="569"/>
      <c r="R26" s="569"/>
    </row>
    <row r="27" spans="1:19" s="34" customFormat="1" ht="31.5">
      <c r="A27" s="552"/>
      <c r="B27" s="310" t="s">
        <v>501</v>
      </c>
      <c r="C27" s="36"/>
      <c r="D27" s="566"/>
      <c r="E27" s="240"/>
      <c r="F27" s="343" t="s">
        <v>500</v>
      </c>
      <c r="H27" s="563"/>
      <c r="J27" s="560"/>
      <c r="L27" s="569"/>
      <c r="N27" s="569"/>
      <c r="P27" s="569"/>
      <c r="R27" s="569"/>
    </row>
    <row r="28" spans="1:19" s="34" customFormat="1" ht="47.25">
      <c r="A28" s="552"/>
      <c r="B28" s="310" t="s">
        <v>503</v>
      </c>
      <c r="C28" s="36"/>
      <c r="D28" s="566"/>
      <c r="E28" s="240"/>
      <c r="F28" s="343" t="s">
        <v>502</v>
      </c>
      <c r="H28" s="563"/>
      <c r="J28" s="560"/>
      <c r="L28" s="569"/>
      <c r="N28" s="569"/>
      <c r="P28" s="569"/>
      <c r="R28" s="569"/>
    </row>
    <row r="29" spans="1:19" s="34" customFormat="1" ht="31.5">
      <c r="A29" s="552"/>
      <c r="B29" s="310" t="s">
        <v>504</v>
      </c>
      <c r="C29" s="36"/>
      <c r="D29" s="566"/>
      <c r="E29" s="240"/>
      <c r="F29" s="343" t="s">
        <v>505</v>
      </c>
      <c r="H29" s="563"/>
      <c r="J29" s="560"/>
      <c r="L29" s="569"/>
      <c r="N29" s="569"/>
      <c r="P29" s="569"/>
      <c r="R29" s="569"/>
    </row>
    <row r="30" spans="1:19" s="34" customFormat="1" ht="19.5">
      <c r="A30" s="553"/>
      <c r="B30" s="398" t="s">
        <v>559</v>
      </c>
      <c r="C30" s="36"/>
      <c r="D30" s="567"/>
      <c r="E30" s="36"/>
      <c r="F30" s="343" t="s">
        <v>530</v>
      </c>
      <c r="H30" s="564"/>
      <c r="J30" s="560"/>
      <c r="L30" s="569"/>
      <c r="N30" s="569"/>
      <c r="P30" s="569"/>
      <c r="R30" s="569"/>
    </row>
    <row r="31" spans="1:19" s="313" customFormat="1" ht="19.5">
      <c r="A31" s="312"/>
      <c r="B31" s="399"/>
      <c r="D31" s="314"/>
      <c r="F31" s="347"/>
      <c r="H31" s="314"/>
      <c r="J31" s="561"/>
      <c r="L31" s="570"/>
      <c r="N31" s="570"/>
      <c r="P31" s="570"/>
      <c r="R31" s="570"/>
    </row>
    <row r="32" spans="1:19" s="10" customFormat="1" ht="15.95" customHeight="1">
      <c r="A32" s="554" t="s">
        <v>598</v>
      </c>
      <c r="B32" s="20" t="s">
        <v>89</v>
      </c>
      <c r="C32" s="240"/>
      <c r="D32" s="11"/>
      <c r="E32" s="240"/>
      <c r="F32" s="346"/>
      <c r="G32" s="240"/>
      <c r="H32" s="11"/>
      <c r="I32" s="240"/>
      <c r="J32" s="240"/>
      <c r="K32" s="241"/>
      <c r="L32" s="241"/>
      <c r="M32" s="241"/>
      <c r="N32" s="241"/>
      <c r="O32" s="241"/>
      <c r="P32" s="241"/>
      <c r="Q32" s="241"/>
      <c r="R32" s="241"/>
      <c r="S32" s="241"/>
    </row>
    <row r="33" spans="1:19" s="10" customFormat="1" ht="31.5">
      <c r="A33" s="555"/>
      <c r="B33" s="395" t="s">
        <v>90</v>
      </c>
      <c r="C33" s="240"/>
      <c r="D33" s="11"/>
      <c r="E33" s="240"/>
      <c r="F33" s="343" t="s">
        <v>600</v>
      </c>
      <c r="G33" s="242"/>
      <c r="H33" s="562" t="s">
        <v>589</v>
      </c>
      <c r="I33" s="240"/>
      <c r="J33" s="559" t="s">
        <v>681</v>
      </c>
      <c r="K33" s="34"/>
      <c r="L33" s="556"/>
      <c r="M33" s="34"/>
      <c r="N33" s="556"/>
      <c r="O33" s="34"/>
      <c r="P33" s="556"/>
      <c r="Q33" s="34"/>
      <c r="R33" s="556"/>
      <c r="S33" s="34"/>
    </row>
    <row r="34" spans="1:19" s="10" customFormat="1" ht="47.25">
      <c r="A34" s="555"/>
      <c r="B34" s="22" t="s">
        <v>520</v>
      </c>
      <c r="C34" s="240"/>
      <c r="D34" s="548" t="s">
        <v>499</v>
      </c>
      <c r="E34" s="240"/>
      <c r="F34" s="343" t="s">
        <v>523</v>
      </c>
      <c r="G34" s="242"/>
      <c r="H34" s="563"/>
      <c r="I34" s="240"/>
      <c r="J34" s="560"/>
      <c r="K34" s="34"/>
      <c r="L34" s="557"/>
      <c r="M34" s="34"/>
      <c r="N34" s="557"/>
      <c r="O34" s="34"/>
      <c r="P34" s="557"/>
      <c r="Q34" s="34"/>
      <c r="R34" s="557"/>
      <c r="S34" s="34"/>
    </row>
    <row r="35" spans="1:19" s="10" customFormat="1" ht="19.5">
      <c r="A35" s="555"/>
      <c r="B35" s="22" t="s">
        <v>521</v>
      </c>
      <c r="C35" s="240"/>
      <c r="D35" s="549"/>
      <c r="E35" s="240"/>
      <c r="F35" s="343" t="s">
        <v>524</v>
      </c>
      <c r="G35" s="242"/>
      <c r="H35" s="563"/>
      <c r="I35" s="240"/>
      <c r="J35" s="560"/>
      <c r="K35" s="34"/>
      <c r="L35" s="557"/>
      <c r="M35" s="34"/>
      <c r="N35" s="557"/>
      <c r="O35" s="34"/>
      <c r="P35" s="557"/>
      <c r="Q35" s="34"/>
      <c r="R35" s="557"/>
      <c r="S35" s="34"/>
    </row>
    <row r="36" spans="1:19" s="10" customFormat="1" ht="31.5">
      <c r="A36" s="555"/>
      <c r="B36" s="22" t="s">
        <v>549</v>
      </c>
      <c r="C36" s="240"/>
      <c r="D36" s="549"/>
      <c r="E36" s="240"/>
      <c r="F36" s="343" t="s">
        <v>561</v>
      </c>
      <c r="G36" s="242"/>
      <c r="H36" s="563"/>
      <c r="I36" s="240"/>
      <c r="J36" s="560"/>
      <c r="K36" s="34"/>
      <c r="L36" s="557"/>
      <c r="M36" s="34"/>
      <c r="N36" s="557"/>
      <c r="O36" s="34"/>
      <c r="P36" s="557"/>
      <c r="Q36" s="34"/>
      <c r="R36" s="557"/>
      <c r="S36" s="34"/>
    </row>
    <row r="37" spans="1:19" s="10" customFormat="1" ht="31.5">
      <c r="A37" s="555"/>
      <c r="B37" s="400" t="s">
        <v>552</v>
      </c>
      <c r="C37" s="240"/>
      <c r="D37" s="549"/>
      <c r="E37" s="240"/>
      <c r="F37" s="343" t="s">
        <v>562</v>
      </c>
      <c r="G37" s="242"/>
      <c r="H37" s="563"/>
      <c r="I37" s="240"/>
      <c r="J37" s="560"/>
      <c r="K37" s="34"/>
      <c r="L37" s="557"/>
      <c r="M37" s="34"/>
      <c r="N37" s="557"/>
      <c r="O37" s="34"/>
      <c r="P37" s="557"/>
      <c r="Q37" s="34"/>
      <c r="R37" s="557"/>
      <c r="S37" s="34"/>
    </row>
    <row r="38" spans="1:19" s="10" customFormat="1" ht="19.5">
      <c r="A38" s="555"/>
      <c r="B38" s="22" t="s">
        <v>590</v>
      </c>
      <c r="C38" s="240"/>
      <c r="D38" s="549"/>
      <c r="E38" s="240"/>
      <c r="F38" s="343" t="s">
        <v>525</v>
      </c>
      <c r="G38" s="242"/>
      <c r="H38" s="563"/>
      <c r="I38" s="240"/>
      <c r="J38" s="560"/>
      <c r="K38" s="34"/>
      <c r="L38" s="557"/>
      <c r="M38" s="34"/>
      <c r="N38" s="557"/>
      <c r="O38" s="34"/>
      <c r="P38" s="557"/>
      <c r="Q38" s="34"/>
      <c r="R38" s="557"/>
      <c r="S38" s="34"/>
    </row>
    <row r="39" spans="1:19" s="10" customFormat="1" ht="47.25">
      <c r="A39" s="555"/>
      <c r="B39" s="22" t="s">
        <v>522</v>
      </c>
      <c r="C39" s="240"/>
      <c r="D39" s="549"/>
      <c r="E39" s="240"/>
      <c r="F39" s="343" t="s">
        <v>526</v>
      </c>
      <c r="G39" s="242"/>
      <c r="H39" s="563"/>
      <c r="I39" s="240"/>
      <c r="J39" s="560"/>
      <c r="K39" s="34"/>
      <c r="L39" s="557"/>
      <c r="M39" s="34"/>
      <c r="N39" s="557"/>
      <c r="O39" s="34"/>
      <c r="P39" s="557"/>
      <c r="Q39" s="34"/>
      <c r="R39" s="557"/>
      <c r="S39" s="34"/>
    </row>
    <row r="40" spans="1:19" s="10" customFormat="1" ht="31.5">
      <c r="A40" s="555"/>
      <c r="B40" s="395" t="s">
        <v>92</v>
      </c>
      <c r="C40" s="240"/>
      <c r="D40" s="11"/>
      <c r="E40" s="240"/>
      <c r="F40" s="346"/>
      <c r="G40" s="240"/>
      <c r="H40" s="562" t="s">
        <v>588</v>
      </c>
      <c r="I40" s="240"/>
      <c r="J40" s="560"/>
      <c r="K40" s="35"/>
      <c r="L40" s="557"/>
      <c r="M40" s="35"/>
      <c r="N40" s="557"/>
      <c r="O40" s="35"/>
      <c r="P40" s="557"/>
      <c r="Q40" s="35"/>
      <c r="R40" s="557"/>
      <c r="S40" s="35"/>
    </row>
    <row r="41" spans="1:19" s="10" customFormat="1">
      <c r="A41" s="555"/>
      <c r="B41" s="22" t="s">
        <v>574</v>
      </c>
      <c r="C41" s="240"/>
      <c r="D41" s="562" t="s">
        <v>680</v>
      </c>
      <c r="E41" s="240"/>
      <c r="F41" s="343" t="s">
        <v>575</v>
      </c>
      <c r="G41" s="240"/>
      <c r="H41" s="563"/>
      <c r="I41" s="240"/>
      <c r="J41" s="560"/>
      <c r="K41" s="35"/>
      <c r="L41" s="557"/>
      <c r="M41" s="35"/>
      <c r="N41" s="557"/>
      <c r="O41" s="35"/>
      <c r="P41" s="557"/>
      <c r="Q41" s="35"/>
      <c r="R41" s="557"/>
      <c r="S41" s="35"/>
    </row>
    <row r="42" spans="1:19" s="10" customFormat="1">
      <c r="A42" s="555"/>
      <c r="B42" s="22" t="s">
        <v>576</v>
      </c>
      <c r="C42" s="240"/>
      <c r="D42" s="563"/>
      <c r="E42" s="240"/>
      <c r="F42" s="343" t="s">
        <v>577</v>
      </c>
      <c r="G42" s="240"/>
      <c r="H42" s="563"/>
      <c r="I42" s="240"/>
      <c r="J42" s="560"/>
      <c r="K42" s="35"/>
      <c r="L42" s="557"/>
      <c r="M42" s="35"/>
      <c r="N42" s="557"/>
      <c r="O42" s="35"/>
      <c r="P42" s="557"/>
      <c r="Q42" s="35"/>
      <c r="R42" s="557"/>
      <c r="S42" s="35"/>
    </row>
    <row r="43" spans="1:19" s="10" customFormat="1">
      <c r="A43" s="555"/>
      <c r="B43" s="22" t="s">
        <v>578</v>
      </c>
      <c r="C43" s="240"/>
      <c r="D43" s="563"/>
      <c r="E43" s="240"/>
      <c r="F43" s="343" t="s">
        <v>579</v>
      </c>
      <c r="G43" s="240"/>
      <c r="H43" s="563"/>
      <c r="I43" s="240"/>
      <c r="J43" s="560"/>
      <c r="K43" s="35"/>
      <c r="L43" s="557"/>
      <c r="M43" s="35"/>
      <c r="N43" s="557"/>
      <c r="O43" s="35"/>
      <c r="P43" s="557"/>
      <c r="Q43" s="35"/>
      <c r="R43" s="557"/>
      <c r="S43" s="35"/>
    </row>
    <row r="44" spans="1:19" s="10" customFormat="1">
      <c r="A44" s="555"/>
      <c r="B44" s="22" t="s">
        <v>580</v>
      </c>
      <c r="C44" s="240"/>
      <c r="D44" s="563"/>
      <c r="E44" s="240"/>
      <c r="F44" s="343" t="s">
        <v>581</v>
      </c>
      <c r="G44" s="240"/>
      <c r="H44" s="563"/>
      <c r="I44" s="240"/>
      <c r="J44" s="560"/>
      <c r="K44" s="35"/>
      <c r="L44" s="557"/>
      <c r="M44" s="35"/>
      <c r="N44" s="557"/>
      <c r="O44" s="35"/>
      <c r="P44" s="557"/>
      <c r="Q44" s="35"/>
      <c r="R44" s="557"/>
      <c r="S44" s="35"/>
    </row>
    <row r="45" spans="1:19" s="10" customFormat="1" ht="18.95" customHeight="1">
      <c r="A45" s="555"/>
      <c r="B45" s="22" t="s">
        <v>582</v>
      </c>
      <c r="C45" s="240"/>
      <c r="D45" s="563"/>
      <c r="E45" s="240"/>
      <c r="F45" s="343" t="s">
        <v>583</v>
      </c>
      <c r="G45" s="240"/>
      <c r="H45" s="563"/>
      <c r="I45" s="240"/>
      <c r="J45" s="560"/>
      <c r="K45" s="35"/>
      <c r="L45" s="557"/>
      <c r="M45" s="35"/>
      <c r="N45" s="557"/>
      <c r="O45" s="35"/>
      <c r="P45" s="557"/>
      <c r="Q45" s="35"/>
      <c r="R45" s="557"/>
      <c r="S45" s="35"/>
    </row>
    <row r="46" spans="1:19" s="10" customFormat="1">
      <c r="A46" s="555"/>
      <c r="B46" s="22" t="s">
        <v>584</v>
      </c>
      <c r="C46" s="240"/>
      <c r="D46" s="563"/>
      <c r="E46" s="240"/>
      <c r="F46" s="343" t="s">
        <v>585</v>
      </c>
      <c r="G46" s="240"/>
      <c r="H46" s="563"/>
      <c r="I46" s="240"/>
      <c r="J46" s="560"/>
      <c r="K46" s="35"/>
      <c r="L46" s="557"/>
      <c r="M46" s="35"/>
      <c r="N46" s="557"/>
      <c r="O46" s="35"/>
      <c r="P46" s="557"/>
      <c r="Q46" s="35"/>
      <c r="R46" s="557"/>
      <c r="S46" s="35"/>
    </row>
    <row r="47" spans="1:19" s="10" customFormat="1">
      <c r="A47" s="555"/>
      <c r="B47" s="22" t="s">
        <v>586</v>
      </c>
      <c r="C47" s="240"/>
      <c r="D47" s="564"/>
      <c r="E47" s="240"/>
      <c r="F47" s="343" t="s">
        <v>587</v>
      </c>
      <c r="G47" s="240"/>
      <c r="H47" s="564"/>
      <c r="I47" s="240"/>
      <c r="J47" s="560"/>
      <c r="K47" s="35"/>
      <c r="L47" s="557"/>
      <c r="M47" s="35"/>
      <c r="N47" s="557"/>
      <c r="O47" s="35"/>
      <c r="P47" s="557"/>
      <c r="Q47" s="35"/>
      <c r="R47" s="557"/>
      <c r="S47" s="35"/>
    </row>
    <row r="48" spans="1:19" s="10" customFormat="1" ht="30" customHeight="1">
      <c r="A48" s="555"/>
      <c r="B48" s="395" t="s">
        <v>551</v>
      </c>
      <c r="C48" s="240"/>
      <c r="D48" s="11"/>
      <c r="E48" s="240"/>
      <c r="F48" s="346"/>
      <c r="G48" s="240"/>
      <c r="H48" s="562" t="s">
        <v>641</v>
      </c>
      <c r="I48" s="240"/>
      <c r="J48" s="560"/>
      <c r="K48" s="34"/>
      <c r="L48" s="557"/>
      <c r="M48" s="34"/>
      <c r="N48" s="557"/>
      <c r="O48" s="34"/>
      <c r="P48" s="557"/>
      <c r="Q48" s="34"/>
      <c r="R48" s="557"/>
      <c r="S48" s="34"/>
    </row>
    <row r="49" spans="1:19" s="10" customFormat="1" ht="30" customHeight="1">
      <c r="A49" s="555"/>
      <c r="B49" s="22" t="s">
        <v>550</v>
      </c>
      <c r="C49" s="240"/>
      <c r="D49" s="11" t="s">
        <v>499</v>
      </c>
      <c r="E49" s="240"/>
      <c r="F49" s="343" t="s">
        <v>678</v>
      </c>
      <c r="G49" s="240"/>
      <c r="H49" s="564"/>
      <c r="I49" s="240"/>
      <c r="J49" s="560"/>
      <c r="K49" s="241"/>
      <c r="L49" s="557"/>
      <c r="M49" s="241"/>
      <c r="N49" s="557"/>
      <c r="O49" s="241"/>
      <c r="P49" s="557"/>
      <c r="Q49" s="241"/>
      <c r="R49" s="557"/>
      <c r="S49" s="241"/>
    </row>
    <row r="50" spans="1:19" s="36" customFormat="1">
      <c r="A50" s="555"/>
      <c r="B50" s="395" t="s">
        <v>94</v>
      </c>
      <c r="D50" s="11"/>
      <c r="E50" s="240"/>
      <c r="F50" s="346"/>
      <c r="H50" s="562" t="s">
        <v>555</v>
      </c>
      <c r="I50" s="240"/>
      <c r="J50" s="560"/>
      <c r="K50" s="241"/>
      <c r="L50" s="557"/>
      <c r="M50" s="241"/>
      <c r="N50" s="557"/>
      <c r="O50" s="241"/>
      <c r="P50" s="557"/>
      <c r="Q50" s="241"/>
      <c r="R50" s="557"/>
      <c r="S50" s="241"/>
    </row>
    <row r="51" spans="1:19" s="36" customFormat="1" ht="31.5">
      <c r="A51" s="555"/>
      <c r="B51" s="22" t="s">
        <v>550</v>
      </c>
      <c r="D51" s="11" t="s">
        <v>499</v>
      </c>
      <c r="E51" s="240"/>
      <c r="F51" s="343" t="s">
        <v>678</v>
      </c>
      <c r="H51" s="564"/>
      <c r="I51" s="240"/>
      <c r="J51" s="561"/>
      <c r="K51" s="241"/>
      <c r="L51" s="558"/>
      <c r="M51" s="241"/>
      <c r="N51" s="558"/>
      <c r="O51" s="241"/>
      <c r="P51" s="558"/>
      <c r="Q51" s="241"/>
      <c r="R51" s="558"/>
      <c r="S51" s="241"/>
    </row>
    <row r="52" spans="1:19" s="316" customFormat="1">
      <c r="A52" s="315"/>
      <c r="B52" s="401"/>
      <c r="F52" s="348"/>
      <c r="L52" s="317"/>
      <c r="N52" s="317"/>
      <c r="P52" s="317"/>
      <c r="R52" s="317"/>
    </row>
    <row r="53" spans="1:19" s="36" customFormat="1">
      <c r="A53" s="551" t="s">
        <v>599</v>
      </c>
      <c r="B53" s="20" t="s">
        <v>89</v>
      </c>
      <c r="C53" s="240"/>
      <c r="D53" s="24"/>
      <c r="E53" s="240"/>
      <c r="F53" s="349"/>
      <c r="G53" s="240"/>
      <c r="H53" s="24"/>
      <c r="I53" s="240"/>
      <c r="J53" s="240"/>
      <c r="L53" s="240"/>
      <c r="M53" s="79"/>
      <c r="N53" s="240"/>
      <c r="O53" s="79"/>
      <c r="P53" s="240"/>
      <c r="Q53" s="79"/>
      <c r="R53" s="240"/>
    </row>
    <row r="54" spans="1:19" s="36" customFormat="1" ht="63">
      <c r="A54" s="552"/>
      <c r="B54" s="395" t="s">
        <v>90</v>
      </c>
      <c r="C54" s="240"/>
      <c r="D54" s="11"/>
      <c r="E54" s="240"/>
      <c r="F54" s="343" t="s">
        <v>566</v>
      </c>
      <c r="G54" s="240"/>
      <c r="H54" s="562" t="s">
        <v>565</v>
      </c>
      <c r="I54" s="240"/>
      <c r="J54" s="559" t="s">
        <v>750</v>
      </c>
      <c r="L54" s="556"/>
      <c r="N54" s="556"/>
      <c r="P54" s="556"/>
      <c r="R54" s="556"/>
    </row>
    <row r="55" spans="1:19" s="36" customFormat="1" ht="63">
      <c r="A55" s="552"/>
      <c r="B55" s="22" t="s">
        <v>490</v>
      </c>
      <c r="C55" s="240"/>
      <c r="D55" s="548" t="s">
        <v>499</v>
      </c>
      <c r="E55" s="240"/>
      <c r="F55" s="343" t="s">
        <v>510</v>
      </c>
      <c r="G55" s="240"/>
      <c r="H55" s="563"/>
      <c r="I55" s="240"/>
      <c r="J55" s="560"/>
      <c r="L55" s="557"/>
      <c r="N55" s="557"/>
      <c r="P55" s="557"/>
      <c r="R55" s="557"/>
    </row>
    <row r="56" spans="1:19" s="36" customFormat="1">
      <c r="A56" s="552"/>
      <c r="B56" s="22" t="s">
        <v>516</v>
      </c>
      <c r="C56" s="240"/>
      <c r="D56" s="549"/>
      <c r="E56" s="240"/>
      <c r="F56" s="343" t="s">
        <v>517</v>
      </c>
      <c r="G56" s="240"/>
      <c r="H56" s="563"/>
      <c r="I56" s="240"/>
      <c r="J56" s="560"/>
      <c r="L56" s="557"/>
      <c r="N56" s="557"/>
      <c r="P56" s="557"/>
      <c r="R56" s="557"/>
    </row>
    <row r="57" spans="1:19" s="36" customFormat="1" ht="47.25">
      <c r="A57" s="552"/>
      <c r="B57" s="22" t="s">
        <v>545</v>
      </c>
      <c r="C57" s="240"/>
      <c r="D57" s="549"/>
      <c r="E57" s="240"/>
      <c r="F57" s="343" t="s">
        <v>546</v>
      </c>
      <c r="G57" s="240"/>
      <c r="H57" s="563"/>
      <c r="I57" s="240"/>
      <c r="J57" s="560"/>
      <c r="L57" s="557"/>
      <c r="N57" s="557"/>
      <c r="P57" s="557"/>
      <c r="R57" s="557"/>
    </row>
    <row r="58" spans="1:19" s="36" customFormat="1" ht="47.25">
      <c r="A58" s="552"/>
      <c r="B58" s="22" t="s">
        <v>496</v>
      </c>
      <c r="C58" s="240"/>
      <c r="D58" s="550"/>
      <c r="E58" s="240"/>
      <c r="F58" s="343" t="s">
        <v>511</v>
      </c>
      <c r="G58" s="240"/>
      <c r="H58" s="563"/>
      <c r="I58" s="240"/>
      <c r="J58" s="560"/>
      <c r="L58" s="557"/>
      <c r="N58" s="557"/>
      <c r="P58" s="557"/>
      <c r="R58" s="557"/>
    </row>
    <row r="59" spans="1:19" s="36" customFormat="1">
      <c r="A59" s="552"/>
      <c r="B59" s="22" t="s">
        <v>554</v>
      </c>
      <c r="C59" s="240"/>
      <c r="D59" s="11"/>
      <c r="E59" s="240"/>
      <c r="F59" s="343"/>
      <c r="G59" s="240"/>
      <c r="H59" s="90"/>
      <c r="I59" s="240"/>
      <c r="J59" s="560"/>
      <c r="L59" s="557"/>
      <c r="N59" s="557"/>
      <c r="P59" s="557"/>
      <c r="R59" s="557"/>
    </row>
    <row r="60" spans="1:19" s="36" customFormat="1" ht="31.5">
      <c r="A60" s="552"/>
      <c r="B60" s="395" t="s">
        <v>92</v>
      </c>
      <c r="C60" s="240"/>
      <c r="D60" s="11"/>
      <c r="E60" s="240"/>
      <c r="F60" s="346"/>
      <c r="G60" s="240"/>
      <c r="H60" s="562" t="s">
        <v>564</v>
      </c>
      <c r="I60" s="240"/>
      <c r="J60" s="560"/>
      <c r="L60" s="557"/>
      <c r="N60" s="557"/>
      <c r="P60" s="557"/>
      <c r="R60" s="557"/>
    </row>
    <row r="61" spans="1:19" s="36" customFormat="1">
      <c r="A61" s="552"/>
      <c r="B61" s="22" t="s">
        <v>569</v>
      </c>
      <c r="C61" s="240"/>
      <c r="D61" s="562"/>
      <c r="E61" s="240"/>
      <c r="F61" s="346" t="s">
        <v>682</v>
      </c>
      <c r="G61" s="240"/>
      <c r="H61" s="563"/>
      <c r="I61" s="240"/>
      <c r="J61" s="560"/>
      <c r="L61" s="557"/>
      <c r="N61" s="557"/>
      <c r="P61" s="557"/>
      <c r="R61" s="557"/>
    </row>
    <row r="62" spans="1:19" s="36" customFormat="1">
      <c r="A62" s="552"/>
      <c r="B62" s="22" t="s">
        <v>570</v>
      </c>
      <c r="C62" s="240"/>
      <c r="D62" s="563"/>
      <c r="E62" s="240"/>
      <c r="F62" s="343" t="s">
        <v>577</v>
      </c>
      <c r="G62" s="240"/>
      <c r="H62" s="563"/>
      <c r="I62" s="240"/>
      <c r="J62" s="560"/>
      <c r="L62" s="557"/>
      <c r="N62" s="557"/>
      <c r="P62" s="557"/>
      <c r="R62" s="557"/>
    </row>
    <row r="63" spans="1:19" s="36" customFormat="1">
      <c r="A63" s="552"/>
      <c r="B63" s="22" t="s">
        <v>567</v>
      </c>
      <c r="C63" s="240"/>
      <c r="D63" s="563"/>
      <c r="E63" s="240"/>
      <c r="F63" s="346" t="s">
        <v>683</v>
      </c>
      <c r="G63" s="240"/>
      <c r="H63" s="563"/>
      <c r="I63" s="240"/>
      <c r="J63" s="560"/>
      <c r="L63" s="557"/>
      <c r="N63" s="557"/>
      <c r="P63" s="557"/>
      <c r="R63" s="557"/>
    </row>
    <row r="64" spans="1:19" s="36" customFormat="1">
      <c r="A64" s="552"/>
      <c r="B64" s="22" t="s">
        <v>568</v>
      </c>
      <c r="C64" s="240"/>
      <c r="D64" s="563"/>
      <c r="E64" s="240"/>
      <c r="F64" s="346" t="s">
        <v>685</v>
      </c>
      <c r="G64" s="240"/>
      <c r="H64" s="563"/>
      <c r="I64" s="240"/>
      <c r="J64" s="560"/>
      <c r="L64" s="557"/>
      <c r="N64" s="557"/>
      <c r="P64" s="557"/>
      <c r="R64" s="557"/>
    </row>
    <row r="65" spans="1:18" s="36" customFormat="1">
      <c r="A65" s="552"/>
      <c r="B65" s="22" t="s">
        <v>571</v>
      </c>
      <c r="C65" s="240"/>
      <c r="D65" s="563"/>
      <c r="E65" s="240"/>
      <c r="F65" s="346" t="s">
        <v>686</v>
      </c>
      <c r="G65" s="240"/>
      <c r="H65" s="563"/>
      <c r="I65" s="240"/>
      <c r="J65" s="560"/>
      <c r="L65" s="557"/>
      <c r="N65" s="557"/>
      <c r="P65" s="557"/>
      <c r="R65" s="557"/>
    </row>
    <row r="66" spans="1:18" s="36" customFormat="1">
      <c r="A66" s="552"/>
      <c r="B66" s="22" t="s">
        <v>572</v>
      </c>
      <c r="C66" s="240"/>
      <c r="D66" s="563"/>
      <c r="E66" s="240"/>
      <c r="F66" s="343" t="s">
        <v>587</v>
      </c>
      <c r="G66" s="240"/>
      <c r="H66" s="563"/>
      <c r="I66" s="240"/>
      <c r="J66" s="560"/>
      <c r="L66" s="557"/>
      <c r="N66" s="557"/>
      <c r="P66" s="557"/>
      <c r="R66" s="557"/>
    </row>
    <row r="67" spans="1:18" s="36" customFormat="1">
      <c r="A67" s="552"/>
      <c r="B67" s="22" t="s">
        <v>573</v>
      </c>
      <c r="C67" s="240"/>
      <c r="D67" s="564"/>
      <c r="E67" s="240"/>
      <c r="F67" s="343" t="s">
        <v>684</v>
      </c>
      <c r="G67" s="240"/>
      <c r="H67" s="564"/>
      <c r="I67" s="240"/>
      <c r="J67" s="560"/>
      <c r="L67" s="557"/>
      <c r="N67" s="557"/>
      <c r="P67" s="557"/>
      <c r="R67" s="557"/>
    </row>
    <row r="68" spans="1:18" s="36" customFormat="1" ht="31.5">
      <c r="A68" s="552"/>
      <c r="B68" s="395" t="s">
        <v>93</v>
      </c>
      <c r="C68" s="240"/>
      <c r="D68" s="11"/>
      <c r="E68" s="240"/>
      <c r="F68" s="346"/>
      <c r="G68" s="240"/>
      <c r="H68" s="90"/>
      <c r="I68" s="240"/>
      <c r="J68" s="560"/>
      <c r="L68" s="557"/>
      <c r="N68" s="557"/>
      <c r="P68" s="557"/>
      <c r="R68" s="557"/>
    </row>
    <row r="69" spans="1:18" s="36" customFormat="1" ht="47.25">
      <c r="A69" s="552"/>
      <c r="B69" s="22" t="s">
        <v>491</v>
      </c>
      <c r="C69" s="240"/>
      <c r="D69" s="11" t="s">
        <v>499</v>
      </c>
      <c r="E69" s="240"/>
      <c r="F69" s="343" t="s">
        <v>512</v>
      </c>
      <c r="G69" s="240"/>
      <c r="H69" s="562" t="s">
        <v>556</v>
      </c>
      <c r="I69" s="240"/>
      <c r="J69" s="560"/>
      <c r="L69" s="557"/>
      <c r="N69" s="557"/>
      <c r="P69" s="557"/>
      <c r="R69" s="557"/>
    </row>
    <row r="70" spans="1:18" s="36" customFormat="1">
      <c r="A70" s="552"/>
      <c r="B70" s="395" t="s">
        <v>94</v>
      </c>
      <c r="C70" s="240"/>
      <c r="D70" s="11"/>
      <c r="E70" s="240"/>
      <c r="F70" s="346"/>
      <c r="G70" s="240"/>
      <c r="H70" s="564"/>
      <c r="I70" s="240"/>
      <c r="J70" s="560"/>
      <c r="L70" s="557"/>
      <c r="N70" s="557"/>
      <c r="P70" s="557"/>
      <c r="R70" s="557"/>
    </row>
    <row r="71" spans="1:18" s="36" customFormat="1" ht="47.25">
      <c r="A71" s="552"/>
      <c r="B71" s="22" t="s">
        <v>491</v>
      </c>
      <c r="C71" s="240"/>
      <c r="D71" s="548" t="s">
        <v>499</v>
      </c>
      <c r="E71" s="240"/>
      <c r="F71" s="343" t="s">
        <v>512</v>
      </c>
      <c r="G71" s="240"/>
      <c r="H71" s="562" t="s">
        <v>556</v>
      </c>
      <c r="I71" s="240"/>
      <c r="J71" s="560"/>
      <c r="L71" s="557"/>
      <c r="N71" s="557"/>
      <c r="P71" s="557"/>
      <c r="R71" s="557"/>
    </row>
    <row r="72" spans="1:18" s="36" customFormat="1">
      <c r="A72" s="552"/>
      <c r="B72" s="22" t="s">
        <v>519</v>
      </c>
      <c r="C72" s="240"/>
      <c r="D72" s="550"/>
      <c r="E72" s="240"/>
      <c r="F72" s="343" t="s">
        <v>518</v>
      </c>
      <c r="G72" s="240"/>
      <c r="H72" s="564"/>
      <c r="I72" s="240"/>
      <c r="J72" s="560"/>
      <c r="L72" s="557"/>
      <c r="N72" s="557"/>
      <c r="P72" s="557"/>
      <c r="R72" s="557"/>
    </row>
    <row r="73" spans="1:18" s="36" customFormat="1">
      <c r="A73" s="552"/>
      <c r="B73" s="395" t="s">
        <v>95</v>
      </c>
      <c r="D73" s="11"/>
      <c r="E73" s="240"/>
      <c r="F73" s="346"/>
      <c r="H73" s="90"/>
      <c r="I73" s="240"/>
      <c r="J73" s="560"/>
      <c r="L73" s="557"/>
      <c r="N73" s="557"/>
      <c r="P73" s="557"/>
      <c r="R73" s="557"/>
    </row>
    <row r="74" spans="1:18" s="36" customFormat="1" ht="47.25">
      <c r="A74" s="553"/>
      <c r="B74" s="22" t="s">
        <v>493</v>
      </c>
      <c r="C74" s="240"/>
      <c r="D74" s="11" t="s">
        <v>499</v>
      </c>
      <c r="E74" s="240"/>
      <c r="F74" s="343" t="s">
        <v>513</v>
      </c>
      <c r="H74" s="90" t="s">
        <v>679</v>
      </c>
      <c r="I74" s="240"/>
      <c r="J74" s="561"/>
      <c r="L74" s="558"/>
      <c r="N74" s="558"/>
      <c r="P74" s="558"/>
      <c r="R74" s="558"/>
    </row>
    <row r="75" spans="1:18" s="12" customFormat="1">
      <c r="A75" s="77"/>
      <c r="F75" s="89"/>
    </row>
  </sheetData>
  <mergeCells count="36">
    <mergeCell ref="P54:P74"/>
    <mergeCell ref="R54:R74"/>
    <mergeCell ref="D26:D30"/>
    <mergeCell ref="H60:H67"/>
    <mergeCell ref="L6:L31"/>
    <mergeCell ref="N6:N31"/>
    <mergeCell ref="P6:P31"/>
    <mergeCell ref="R6:R31"/>
    <mergeCell ref="L33:L51"/>
    <mergeCell ref="N33:N51"/>
    <mergeCell ref="P33:P51"/>
    <mergeCell ref="R33:R51"/>
    <mergeCell ref="H71:H72"/>
    <mergeCell ref="D41:D47"/>
    <mergeCell ref="D61:D67"/>
    <mergeCell ref="H69:H70"/>
    <mergeCell ref="H8:H24"/>
    <mergeCell ref="H50:H51"/>
    <mergeCell ref="D34:D39"/>
    <mergeCell ref="N54:N74"/>
    <mergeCell ref="D55:D58"/>
    <mergeCell ref="D71:D72"/>
    <mergeCell ref="A7:A30"/>
    <mergeCell ref="A32:A51"/>
    <mergeCell ref="L54:L74"/>
    <mergeCell ref="J33:J51"/>
    <mergeCell ref="J54:J74"/>
    <mergeCell ref="A53:A74"/>
    <mergeCell ref="J6:J31"/>
    <mergeCell ref="H54:H58"/>
    <mergeCell ref="H33:H39"/>
    <mergeCell ref="H40:H47"/>
    <mergeCell ref="H48:H49"/>
    <mergeCell ref="H26:H30"/>
    <mergeCell ref="D8:D16"/>
    <mergeCell ref="D20:D24"/>
  </mergeCells>
  <hyperlinks>
    <hyperlink ref="F8" r:id="rId1" display="http://www.diputados.gob.mx_x000a__x000a_"/>
    <hyperlink ref="F9" r:id="rId2" display="http://dof.gob.mx/nota_detalle.php?codigo=5327463&amp;fecha=20/12/2013"/>
    <hyperlink ref="F55" r:id="rId3" display="http://www.diputados.gob.mx/LeyesBiblio/ref/lhidro.htm"/>
    <hyperlink ref="F58" r:id="rId4" display="http://www.diputados.gob.mx/LeyesBiblio/ref/lpm.htm"/>
    <hyperlink ref="F71" r:id="rId5" display="http://www.diputados.gob.mx/LeyesBiblio/ref/lih.htm"/>
    <hyperlink ref="F34" r:id="rId6" display="http://www.diputados.gob.mx/LeyesBiblio/ref/lmin.htm_x000a__x000a_"/>
    <hyperlink ref="F35" r:id="rId7"/>
    <hyperlink ref="F38" r:id="rId8"/>
    <hyperlink ref="F39" r:id="rId9" display="http://www.diputados.gob.mx/LeyesBiblio/pdf/148_180121.pdf_x000a_"/>
    <hyperlink ref="F11" r:id="rId10" display="http://www.diputados.gob.mx/LeyesBiblio/ref/lisr.htm_x000a__x000a__x000a__x000a_"/>
    <hyperlink ref="F12" r:id="rId11" display="http://www.diputados.gob.mx/LeyesBiblio/pdf_mov/Ley_del_Impuesto_al_Valor_Agregado.pdf"/>
    <hyperlink ref="F20" r:id="rId12" display="http://www.diputados.gob.mx/LeyesBiblio/ref/lfprh.htm_x000a_"/>
    <hyperlink ref="F21" r:id="rId13" display="http://www.diputados.gob.mx/LeyesBiblio/ref/lcf.htm"/>
    <hyperlink ref="F22" r:id="rId14" display="http://www.diputados.gob.mx/LeyesBiblio/abro/lif_2019/LIF_2019_abro.pdf"/>
    <hyperlink ref="F27" r:id="rId15"/>
    <hyperlink ref="F30" r:id="rId16"/>
    <hyperlink ref="F10" r:id="rId17" display="http://www.diputados.gob.mx/LeyesBiblio/ref/lftaip.htm_x000a__x000a_"/>
    <hyperlink ref="F54" r:id="rId18" display="https://www.gob.mx/cre/articulos/marco-juridico-en-materia-de-hidrocarburos"/>
    <hyperlink ref="F69" r:id="rId19" display="http://www.diputados.gob.mx/LeyesBiblio/ref/lih.htm"/>
    <hyperlink ref="F74" r:id="rId20" display="http://www.diputados.gob.mx/LeyesBiblio/ref/lfmped.htm_x000a__x000a_"/>
    <hyperlink ref="F72" r:id="rId21"/>
    <hyperlink ref="F26" r:id="rId22"/>
    <hyperlink ref="F13" r:id="rId23"/>
    <hyperlink ref="F23" r:id="rId24"/>
    <hyperlink ref="F24" r:id="rId25"/>
    <hyperlink ref="F41" r:id="rId26"/>
    <hyperlink ref="F51" r:id="rId27"/>
    <hyperlink ref="F49" r:id="rId28"/>
    <hyperlink ref="F33" r:id="rId29"/>
    <hyperlink ref="F67" r:id="rId30"/>
  </hyperlinks>
  <pageMargins left="0.7" right="0.7" top="0.75" bottom="0.75" header="0.3" footer="0.3"/>
  <pageSetup paperSize="8" orientation="landscape" horizontalDpi="1200" verticalDpi="1200" r:id="rId31"/>
  <headerFooter>
    <oddHeader>&amp;C&amp;G</oddHeader>
  </headerFooter>
  <legacyDrawingHF r:id="rId3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22"/>
  <sheetViews>
    <sheetView zoomScale="70" zoomScaleNormal="70" workbookViewId="0">
      <selection activeCell="D3" sqref="D3"/>
    </sheetView>
  </sheetViews>
  <sheetFormatPr baseColWidth="10" defaultColWidth="10.5" defaultRowHeight="15.75"/>
  <cols>
    <col min="1" max="1" width="22" style="40" customWidth="1"/>
    <col min="2" max="2" width="33.5" customWidth="1"/>
    <col min="3" max="3" width="3.375" customWidth="1"/>
    <col min="4" max="4" width="25" customWidth="1"/>
    <col min="5" max="5" width="4" customWidth="1"/>
    <col min="6" max="6" width="37.375" style="352" customWidth="1"/>
    <col min="7" max="7" width="3.375" customWidth="1"/>
    <col min="8" max="8" width="25" customWidth="1"/>
    <col min="9" max="9" width="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427</v>
      </c>
    </row>
    <row r="3" spans="1:19" s="35" customFormat="1" ht="141.75">
      <c r="A3" s="215" t="s">
        <v>428</v>
      </c>
      <c r="B3" s="52" t="s">
        <v>429</v>
      </c>
      <c r="D3" s="11" t="s">
        <v>840</v>
      </c>
      <c r="F3" s="53"/>
      <c r="H3" s="53"/>
      <c r="J3" s="238"/>
      <c r="L3" s="239"/>
      <c r="N3" s="239"/>
      <c r="P3" s="239"/>
      <c r="R3" s="239"/>
    </row>
    <row r="4" spans="1:19" s="34" customFormat="1" ht="19.5">
      <c r="A4" s="62"/>
      <c r="B4" s="43"/>
      <c r="D4" s="43"/>
      <c r="F4" s="43"/>
      <c r="H4" s="43"/>
      <c r="J4" s="44"/>
      <c r="L4" s="44"/>
      <c r="N4" s="44"/>
      <c r="P4" s="44"/>
      <c r="R4" s="44"/>
    </row>
    <row r="5" spans="1:19" s="48" customFormat="1" ht="117">
      <c r="A5" s="61"/>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62"/>
      <c r="B6" s="43"/>
      <c r="D6" s="43"/>
      <c r="F6" s="43"/>
      <c r="H6" s="43"/>
      <c r="J6" s="44"/>
      <c r="L6" s="44"/>
      <c r="N6" s="44"/>
      <c r="P6" s="44"/>
      <c r="R6" s="44"/>
    </row>
    <row r="7" spans="1:19" s="10" customFormat="1" ht="47.25">
      <c r="A7" s="63"/>
      <c r="B7" s="60" t="s">
        <v>430</v>
      </c>
      <c r="C7" s="240"/>
      <c r="D7" s="11" t="s">
        <v>634</v>
      </c>
      <c r="E7" s="240"/>
      <c r="F7" s="361" t="str">
        <f>IF(D7=[2]Lists!$K$4,"&lt; Input URL to data source &gt;",IF(D7=[2]Lists!$K$5,"&lt; Reference section in EITI Report or URL &gt;",IF(D7=[2]Lists!$K$6,"&lt; Reference evidence of non-applicability &gt;","")))</f>
        <v/>
      </c>
      <c r="G7" s="34"/>
      <c r="H7" s="11" t="str">
        <f>IF(F7=[2]Lists!$K$4,"&lt; Input URL to data source &gt;",IF(F7=[2]Lists!$K$5,"&lt; Reference section in EITI Report or URL &gt;",IF(F7=[2]Lists!$K$6,"&lt; Reference evidence of non-applicability &gt;","")))</f>
        <v/>
      </c>
      <c r="I7" s="34"/>
      <c r="J7" s="684" t="s">
        <v>799</v>
      </c>
      <c r="K7" s="34"/>
      <c r="L7" s="239"/>
      <c r="M7" s="34"/>
      <c r="N7" s="239"/>
      <c r="O7" s="34"/>
      <c r="P7" s="239"/>
      <c r="Q7" s="34"/>
      <c r="R7" s="239"/>
      <c r="S7" s="34"/>
    </row>
    <row r="8" spans="1:19" s="10" customFormat="1" ht="126">
      <c r="A8" s="63"/>
      <c r="B8" s="49" t="s">
        <v>431</v>
      </c>
      <c r="C8" s="240"/>
      <c r="D8" s="11" t="s">
        <v>982</v>
      </c>
      <c r="E8" s="240"/>
      <c r="F8" s="377" t="s">
        <v>652</v>
      </c>
      <c r="G8" s="35"/>
      <c r="H8" s="375" t="s">
        <v>653</v>
      </c>
      <c r="I8" s="35"/>
      <c r="J8" s="685"/>
      <c r="K8" s="35"/>
      <c r="L8" s="239"/>
      <c r="M8" s="35"/>
      <c r="N8" s="239"/>
      <c r="O8" s="35"/>
      <c r="P8" s="239"/>
      <c r="Q8" s="35"/>
      <c r="R8" s="239"/>
      <c r="S8" s="35"/>
    </row>
    <row r="9" spans="1:19" s="10" customFormat="1" ht="31.5">
      <c r="A9" s="63"/>
      <c r="B9" s="20" t="s">
        <v>432</v>
      </c>
      <c r="C9" s="240"/>
      <c r="D9" s="11" t="s">
        <v>603</v>
      </c>
      <c r="E9" s="240"/>
      <c r="F9" s="361"/>
      <c r="G9" s="34"/>
      <c r="H9" s="11"/>
      <c r="I9" s="34"/>
      <c r="J9" s="685"/>
      <c r="K9" s="34"/>
      <c r="L9" s="239"/>
      <c r="M9" s="34"/>
      <c r="N9" s="239"/>
      <c r="O9" s="34"/>
      <c r="P9" s="239"/>
      <c r="Q9" s="34"/>
      <c r="R9" s="239"/>
      <c r="S9" s="34"/>
    </row>
    <row r="10" spans="1:19" s="10" customFormat="1" ht="126">
      <c r="A10" s="63"/>
      <c r="B10" s="20" t="s">
        <v>433</v>
      </c>
      <c r="C10" s="240"/>
      <c r="D10" s="11" t="s">
        <v>981</v>
      </c>
      <c r="E10" s="240"/>
      <c r="F10" s="377" t="s">
        <v>652</v>
      </c>
      <c r="G10" s="35"/>
      <c r="H10" s="11" t="s">
        <v>636</v>
      </c>
      <c r="I10" s="35"/>
      <c r="J10" s="685"/>
      <c r="K10" s="35"/>
      <c r="L10" s="239"/>
      <c r="M10" s="35"/>
      <c r="N10" s="239"/>
      <c r="O10" s="35"/>
      <c r="P10" s="239"/>
      <c r="Q10" s="35"/>
      <c r="R10" s="239"/>
      <c r="S10" s="35"/>
    </row>
    <row r="11" spans="1:19" s="10" customFormat="1" ht="63.95" customHeight="1">
      <c r="A11" s="63"/>
      <c r="B11" s="20" t="s">
        <v>434</v>
      </c>
      <c r="C11" s="240"/>
      <c r="D11" s="360" t="s">
        <v>980</v>
      </c>
      <c r="E11" s="240"/>
      <c r="F11" s="687" t="s">
        <v>644</v>
      </c>
      <c r="G11" s="34"/>
      <c r="H11" s="548" t="s">
        <v>655</v>
      </c>
      <c r="I11" s="34"/>
      <c r="J11" s="685"/>
      <c r="K11" s="34"/>
      <c r="L11" s="239"/>
      <c r="M11" s="34"/>
      <c r="N11" s="239"/>
      <c r="O11" s="34"/>
      <c r="P11" s="239"/>
      <c r="Q11" s="34"/>
      <c r="R11" s="239"/>
      <c r="S11" s="34"/>
    </row>
    <row r="12" spans="1:19" s="10" customFormat="1" ht="35.1" customHeight="1">
      <c r="A12" s="63"/>
      <c r="B12" s="20" t="s">
        <v>435</v>
      </c>
      <c r="C12" s="240"/>
      <c r="D12" s="360" t="s">
        <v>979</v>
      </c>
      <c r="E12" s="240"/>
      <c r="F12" s="688"/>
      <c r="G12" s="36"/>
      <c r="H12" s="550"/>
      <c r="I12" s="36"/>
      <c r="J12" s="685"/>
      <c r="K12" s="36"/>
      <c r="L12" s="239"/>
      <c r="M12" s="36"/>
      <c r="N12" s="239"/>
      <c r="O12" s="36"/>
      <c r="P12" s="239"/>
      <c r="Q12" s="36"/>
      <c r="R12" s="239"/>
      <c r="S12" s="36"/>
    </row>
    <row r="13" spans="1:19" s="10" customFormat="1" ht="31.5">
      <c r="A13" s="63"/>
      <c r="B13" s="20" t="s">
        <v>651</v>
      </c>
      <c r="C13" s="240"/>
      <c r="D13" s="11" t="s">
        <v>657</v>
      </c>
      <c r="E13" s="240"/>
      <c r="F13" s="689" t="s">
        <v>658</v>
      </c>
      <c r="G13" s="384"/>
      <c r="H13" s="548" t="s">
        <v>654</v>
      </c>
      <c r="I13" s="36"/>
      <c r="J13" s="685"/>
      <c r="K13" s="36"/>
      <c r="L13" s="239"/>
      <c r="M13" s="36"/>
      <c r="N13" s="239"/>
      <c r="O13" s="36"/>
      <c r="P13" s="239"/>
      <c r="Q13" s="36"/>
      <c r="R13" s="239"/>
      <c r="S13" s="36"/>
    </row>
    <row r="14" spans="1:19" s="10" customFormat="1" ht="31.5">
      <c r="A14" s="63"/>
      <c r="B14" s="59" t="s">
        <v>436</v>
      </c>
      <c r="C14" s="240"/>
      <c r="D14" s="11" t="s">
        <v>656</v>
      </c>
      <c r="E14" s="240"/>
      <c r="F14" s="690"/>
      <c r="G14" s="36"/>
      <c r="H14" s="550"/>
      <c r="I14" s="36"/>
      <c r="J14" s="685"/>
      <c r="K14" s="36"/>
      <c r="L14" s="239"/>
      <c r="M14" s="36"/>
      <c r="N14" s="239"/>
      <c r="O14" s="36"/>
      <c r="P14" s="239"/>
      <c r="Q14" s="36"/>
      <c r="R14" s="239"/>
      <c r="S14" s="36"/>
    </row>
    <row r="15" spans="1:19" s="10" customFormat="1" ht="33.950000000000003" customHeight="1">
      <c r="A15" s="63"/>
      <c r="B15" s="20" t="s">
        <v>437</v>
      </c>
      <c r="C15" s="240"/>
      <c r="D15" s="381" t="s">
        <v>664</v>
      </c>
      <c r="E15" s="240"/>
      <c r="F15" s="691" t="s">
        <v>659</v>
      </c>
      <c r="G15" s="36"/>
      <c r="H15" s="548" t="s">
        <v>660</v>
      </c>
      <c r="I15" s="36"/>
      <c r="J15" s="685"/>
      <c r="K15" s="36"/>
      <c r="L15" s="239"/>
      <c r="M15" s="36"/>
      <c r="N15" s="239"/>
      <c r="O15" s="36"/>
      <c r="P15" s="239"/>
      <c r="Q15" s="36"/>
      <c r="R15" s="239"/>
      <c r="S15" s="36"/>
    </row>
    <row r="16" spans="1:19" s="10" customFormat="1" ht="31.5">
      <c r="A16" s="63"/>
      <c r="B16" s="20" t="s">
        <v>438</v>
      </c>
      <c r="C16" s="240"/>
      <c r="D16" s="383" t="s">
        <v>663</v>
      </c>
      <c r="E16" s="240"/>
      <c r="F16" s="692"/>
      <c r="G16" s="36"/>
      <c r="H16" s="549"/>
      <c r="I16" s="36"/>
      <c r="J16" s="685"/>
      <c r="K16" s="36"/>
      <c r="L16" s="239"/>
      <c r="M16" s="36"/>
      <c r="N16" s="239"/>
      <c r="O16" s="36"/>
      <c r="P16" s="239"/>
      <c r="Q16" s="36"/>
      <c r="R16" s="239"/>
      <c r="S16" s="36"/>
    </row>
    <row r="17" spans="1:19" s="10" customFormat="1" ht="31.5">
      <c r="A17" s="63"/>
      <c r="B17" s="59" t="s">
        <v>439</v>
      </c>
      <c r="C17" s="240"/>
      <c r="D17" s="382" t="s">
        <v>662</v>
      </c>
      <c r="E17" s="240"/>
      <c r="F17" s="692"/>
      <c r="G17" s="36"/>
      <c r="H17" s="549"/>
      <c r="I17" s="36"/>
      <c r="J17" s="685"/>
      <c r="K17" s="36"/>
      <c r="L17" s="239"/>
      <c r="M17" s="36"/>
      <c r="N17" s="239"/>
      <c r="O17" s="36"/>
      <c r="P17" s="239"/>
      <c r="Q17" s="36"/>
      <c r="R17" s="239"/>
      <c r="S17" s="36"/>
    </row>
    <row r="18" spans="1:19" s="10" customFormat="1" ht="33" customHeight="1">
      <c r="A18" s="63"/>
      <c r="B18" s="59" t="s">
        <v>440</v>
      </c>
      <c r="C18" s="240"/>
      <c r="D18" s="382" t="s">
        <v>661</v>
      </c>
      <c r="E18" s="240"/>
      <c r="F18" s="693"/>
      <c r="G18" s="36"/>
      <c r="H18" s="550"/>
      <c r="I18" s="36"/>
      <c r="J18" s="685"/>
      <c r="K18" s="36"/>
      <c r="L18" s="239"/>
      <c r="M18" s="36"/>
      <c r="N18" s="239"/>
      <c r="O18" s="36"/>
      <c r="P18" s="239"/>
      <c r="Q18" s="36"/>
      <c r="R18" s="239"/>
      <c r="S18" s="36"/>
    </row>
    <row r="19" spans="1:19" s="10" customFormat="1" ht="200.1" customHeight="1">
      <c r="A19" s="63"/>
      <c r="B19" s="59" t="s">
        <v>441</v>
      </c>
      <c r="C19" s="240"/>
      <c r="D19" s="337" t="s">
        <v>984</v>
      </c>
      <c r="E19" s="240"/>
      <c r="F19" s="311" t="s">
        <v>983</v>
      </c>
      <c r="G19" s="36"/>
      <c r="H19" s="11"/>
      <c r="I19" s="36"/>
      <c r="J19" s="685"/>
      <c r="K19" s="36"/>
      <c r="L19" s="239"/>
      <c r="M19" s="36"/>
      <c r="N19" s="239"/>
      <c r="O19" s="36"/>
      <c r="P19" s="239"/>
      <c r="Q19" s="36"/>
      <c r="R19" s="239"/>
      <c r="S19" s="36"/>
    </row>
    <row r="20" spans="1:19" s="10" customFormat="1" ht="63">
      <c r="A20" s="63"/>
      <c r="B20" s="59" t="s">
        <v>442</v>
      </c>
      <c r="C20" s="240"/>
      <c r="D20" s="379" t="s">
        <v>770</v>
      </c>
      <c r="E20" s="240"/>
      <c r="F20" s="498" t="s">
        <v>771</v>
      </c>
      <c r="G20" s="36"/>
      <c r="H20" s="11"/>
      <c r="I20" s="36"/>
      <c r="J20" s="685"/>
      <c r="K20" s="36"/>
      <c r="L20" s="239"/>
      <c r="M20" s="36"/>
      <c r="N20" s="239"/>
      <c r="O20" s="36"/>
      <c r="P20" s="239"/>
      <c r="Q20" s="36"/>
      <c r="R20" s="239"/>
      <c r="S20" s="36"/>
    </row>
    <row r="21" spans="1:19" s="10" customFormat="1" ht="47.25">
      <c r="A21" s="63"/>
      <c r="B21" s="60" t="s">
        <v>443</v>
      </c>
      <c r="C21" s="240"/>
      <c r="D21" s="11" t="s">
        <v>635</v>
      </c>
      <c r="E21" s="240"/>
      <c r="F21" s="311" t="s">
        <v>687</v>
      </c>
      <c r="G21" s="34"/>
      <c r="H21" s="11" t="str">
        <f>IF(F21=[2]Lists!$K$4,"&lt; Input URL to data source &gt;",IF(F21=[2]Lists!$K$5,"&lt; Reference section in EITI Report or URL &gt;",IF(F21=[2]Lists!$K$6,"&lt; Reference evidence of non-applicability &gt;","")))</f>
        <v/>
      </c>
      <c r="I21" s="34"/>
      <c r="J21" s="686"/>
      <c r="K21" s="34"/>
      <c r="L21" s="239"/>
      <c r="M21" s="34"/>
      <c r="N21" s="239"/>
      <c r="O21" s="34"/>
      <c r="P21" s="239"/>
      <c r="Q21" s="34"/>
      <c r="R21" s="239"/>
      <c r="S21" s="34"/>
    </row>
    <row r="22" spans="1:19" s="12" customFormat="1">
      <c r="A22" s="77"/>
      <c r="F22" s="378"/>
    </row>
  </sheetData>
  <mergeCells count="7">
    <mergeCell ref="J7:J21"/>
    <mergeCell ref="F11:F12"/>
    <mergeCell ref="H11:H12"/>
    <mergeCell ref="H13:H14"/>
    <mergeCell ref="F13:F14"/>
    <mergeCell ref="F15:F18"/>
    <mergeCell ref="H15:H18"/>
  </mergeCells>
  <hyperlinks>
    <hyperlink ref="B8" r:id="rId1"/>
    <hyperlink ref="F8" r:id="rId2" location="Tabulados_x000a__x000a__x000a_Ruta de acceso: tabulados predefinidos, series originales, todos, se descarga archivo zip._x000a_"/>
    <hyperlink ref="F10" r:id="rId3" location="Tabulados_x000a__x000a__x000a_Ruta de acceso: tabulados predefinidos, series originales, todos, se descarga archivo zip._x000a_"/>
    <hyperlink ref="F11" r:id="rId4"/>
    <hyperlink ref="F13" r:id="rId5"/>
    <hyperlink ref="F15" r:id="rId6" location="bodydataExplorer"/>
    <hyperlink ref="F21" r:id="rId7"/>
    <hyperlink ref="F20" r:id="rId8"/>
    <hyperlink ref="F19" r:id="rId9" display="http://www.sgm.gob.mx/productos/pdf/Anuario_2019_Edicion_2020.pdf"/>
  </hyperlinks>
  <pageMargins left="0.7" right="0.7" top="0.75" bottom="0.75" header="0.3" footer="0.3"/>
  <pageSetup paperSize="8" orientation="landscape" horizontalDpi="1200" verticalDpi="1200" r:id="rId10"/>
  <headerFooter>
    <oddHeader>&amp;C&amp;G</oddHeader>
  </headerFooter>
  <legacyDrawingHF r:id="rId1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S13"/>
  <sheetViews>
    <sheetView view="pageBreakPreview" zoomScale="60" zoomScaleNormal="70" workbookViewId="0">
      <selection activeCell="L21" sqref="L21"/>
    </sheetView>
  </sheetViews>
  <sheetFormatPr baseColWidth="10" defaultColWidth="10.5" defaultRowHeight="15.75"/>
  <cols>
    <col min="1" max="1" width="14.375" customWidth="1"/>
    <col min="2" max="2" width="42.375" customWidth="1"/>
    <col min="3" max="3" width="3" customWidth="1"/>
    <col min="4" max="4" width="24" customWidth="1"/>
    <col min="5" max="5" width="3" customWidth="1"/>
    <col min="6" max="6" width="22.375" customWidth="1"/>
    <col min="7" max="7" width="3" customWidth="1"/>
    <col min="8" max="8" width="22.37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444</v>
      </c>
    </row>
    <row r="3" spans="1:19" s="35" customFormat="1" ht="141.75">
      <c r="A3" s="215" t="s">
        <v>445</v>
      </c>
      <c r="B3" s="52" t="s">
        <v>446</v>
      </c>
      <c r="D3" s="11" t="s">
        <v>78</v>
      </c>
      <c r="F3" s="53"/>
      <c r="H3" s="53"/>
      <c r="J3" s="238"/>
      <c r="L3" s="239"/>
      <c r="N3" s="239"/>
      <c r="P3" s="239"/>
      <c r="R3" s="239"/>
    </row>
    <row r="4" spans="1:19" s="34" customFormat="1" ht="19.5">
      <c r="A4" s="51"/>
      <c r="B4" s="43"/>
      <c r="D4" s="43"/>
      <c r="F4" s="43"/>
      <c r="H4" s="43"/>
      <c r="J4" s="44"/>
      <c r="L4" s="44"/>
    </row>
    <row r="5" spans="1:19" s="48" customFormat="1" ht="117">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35" customFormat="1" ht="31.5">
      <c r="A7" s="215" t="s">
        <v>101</v>
      </c>
      <c r="B7" s="52" t="s">
        <v>447</v>
      </c>
      <c r="D7" s="11" t="s">
        <v>103</v>
      </c>
      <c r="F7" s="53"/>
      <c r="H7" s="53"/>
      <c r="J7" s="238"/>
      <c r="L7" s="239"/>
      <c r="M7" s="34"/>
      <c r="N7" s="239"/>
      <c r="O7" s="34"/>
      <c r="P7" s="239"/>
      <c r="Q7" s="34"/>
      <c r="R7" s="239"/>
    </row>
    <row r="8" spans="1:19" s="34" customFormat="1" ht="19.5">
      <c r="A8" s="51"/>
      <c r="B8" s="43"/>
      <c r="D8" s="43"/>
      <c r="F8" s="43"/>
      <c r="H8" s="43"/>
      <c r="J8" s="44"/>
      <c r="L8" s="44"/>
      <c r="N8" s="44"/>
      <c r="P8" s="44"/>
      <c r="R8" s="44"/>
    </row>
    <row r="9" spans="1:19" s="10" customFormat="1" ht="19.5">
      <c r="A9" s="245"/>
      <c r="B9" s="59" t="s">
        <v>89</v>
      </c>
      <c r="C9" s="240"/>
      <c r="D9" s="24"/>
      <c r="E9" s="240"/>
      <c r="F9" s="24"/>
      <c r="G9" s="34"/>
      <c r="H9" s="24"/>
      <c r="I9" s="34"/>
      <c r="J9" s="240"/>
      <c r="K9" s="34"/>
      <c r="L9" s="240"/>
      <c r="M9" s="34"/>
      <c r="N9" s="240"/>
      <c r="O9" s="34"/>
      <c r="P9" s="240"/>
      <c r="Q9" s="34"/>
      <c r="R9" s="240"/>
      <c r="S9" s="34"/>
    </row>
    <row r="10" spans="1:19" s="10" customFormat="1" ht="47.25">
      <c r="A10" s="245"/>
      <c r="B10" s="22" t="s">
        <v>448</v>
      </c>
      <c r="C10" s="240"/>
      <c r="D10" s="11" t="s">
        <v>91</v>
      </c>
      <c r="E10" s="240"/>
      <c r="F10" s="11" t="str">
        <f>IF(D10=[2]Lists!$K$4,"&lt; Input URL to data source &gt;",IF(D10=[2]Lists!$K$5,"&lt; Reference section in EITI Report or URL &gt;",IF(D10=[2]Lists!$K$6,"&lt; Reference evidence of non-applicability &gt;","")))</f>
        <v/>
      </c>
      <c r="G10" s="35"/>
      <c r="H10" s="11" t="str">
        <f>IF(F10=[2]Lists!$K$4,"&lt; Input URL to data source &gt;",IF(F10=[2]Lists!$K$5,"&lt; Reference section in EITI Report or URL &gt;",IF(F10=[2]Lists!$K$6,"&lt; Reference evidence of non-applicability &gt;","")))</f>
        <v/>
      </c>
      <c r="I10" s="35"/>
      <c r="J10" s="676"/>
      <c r="K10" s="35"/>
      <c r="L10" s="239"/>
      <c r="M10" s="35"/>
      <c r="N10" s="239"/>
      <c r="O10" s="35"/>
      <c r="P10" s="239"/>
      <c r="Q10" s="35"/>
      <c r="R10" s="239"/>
      <c r="S10" s="35"/>
    </row>
    <row r="11" spans="1:19" s="10" customFormat="1" ht="78.75">
      <c r="A11" s="245"/>
      <c r="B11" s="22" t="s">
        <v>449</v>
      </c>
      <c r="C11" s="240"/>
      <c r="D11" s="11" t="s">
        <v>91</v>
      </c>
      <c r="E11" s="240"/>
      <c r="F11" s="11" t="str">
        <f>IF(D11=[2]Lists!$K$4,"&lt; Input URL to data source &gt;",IF(D11=[2]Lists!$K$5,"&lt; Reference section in EITI Report or URL &gt;",IF(D11=[2]Lists!$K$6,"&lt; Reference evidence of non-applicability &gt;","")))</f>
        <v/>
      </c>
      <c r="G11" s="34"/>
      <c r="H11" s="11" t="str">
        <f>IF(F11=[2]Lists!$K$4,"&lt; Input URL to data source &gt;",IF(F11=[2]Lists!$K$5,"&lt; Reference section in EITI Report or URL &gt;",IF(F11=[2]Lists!$K$6,"&lt; Reference evidence of non-applicability &gt;","")))</f>
        <v/>
      </c>
      <c r="I11" s="34"/>
      <c r="J11" s="630"/>
      <c r="K11" s="34"/>
      <c r="L11" s="239"/>
      <c r="M11" s="34"/>
      <c r="N11" s="239"/>
      <c r="O11" s="34"/>
      <c r="P11" s="239"/>
      <c r="Q11" s="34"/>
      <c r="R11" s="239"/>
      <c r="S11" s="34"/>
    </row>
    <row r="12" spans="1:19" s="10" customFormat="1" ht="47.25">
      <c r="A12" s="245"/>
      <c r="B12" s="22" t="s">
        <v>450</v>
      </c>
      <c r="C12" s="240"/>
      <c r="D12" s="11" t="s">
        <v>91</v>
      </c>
      <c r="E12" s="240"/>
      <c r="F12" s="11" t="str">
        <f>IF(D12=[2]Lists!$K$4,"&lt; Input URL to data source &gt;",IF(D12=[2]Lists!$K$5,"&lt; Reference section in EITI Report or URL &gt;",IF(D12=[2]Lists!$K$6,"&lt; Reference evidence of non-applicability &gt;","")))</f>
        <v/>
      </c>
      <c r="G12" s="35"/>
      <c r="H12" s="11" t="str">
        <f>IF(F12=[2]Lists!$K$4,"&lt; Input URL to data source &gt;",IF(F12=[2]Lists!$K$5,"&lt; Reference section in EITI Report or URL &gt;",IF(F12=[2]Lists!$K$6,"&lt; Reference evidence of non-applicability &gt;","")))</f>
        <v/>
      </c>
      <c r="I12" s="35"/>
      <c r="J12" s="631"/>
      <c r="K12" s="35"/>
      <c r="L12" s="239"/>
      <c r="M12" s="35"/>
      <c r="N12" s="239"/>
      <c r="O12" s="35"/>
      <c r="P12" s="239"/>
      <c r="Q12" s="35"/>
      <c r="R12" s="239"/>
      <c r="S12" s="35"/>
    </row>
    <row r="13" spans="1:19" s="12" customFormat="1">
      <c r="A13" s="56"/>
    </row>
  </sheetData>
  <mergeCells count="1">
    <mergeCell ref="J10:J12"/>
  </mergeCells>
  <pageMargins left="0.7" right="0.7" top="0.75" bottom="0.75" header="0.3" footer="0.3"/>
  <pageSetup paperSize="8" scale="51" orientation="landscape" horizontalDpi="1200" verticalDpi="1200"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33"/>
  <sheetViews>
    <sheetView topLeftCell="A3" zoomScale="65" zoomScaleNormal="65" zoomScalePageLayoutView="80" workbookViewId="0">
      <selection activeCell="F15" sqref="F15"/>
    </sheetView>
  </sheetViews>
  <sheetFormatPr baseColWidth="10" defaultColWidth="10.5" defaultRowHeight="15.75"/>
  <cols>
    <col min="1" max="1" width="13" style="40" customWidth="1"/>
    <col min="2" max="2" width="69" style="15" customWidth="1"/>
    <col min="3" max="3" width="3.5" customWidth="1"/>
    <col min="4" max="4" width="29" customWidth="1"/>
    <col min="5" max="5" width="3.5" customWidth="1"/>
    <col min="6" max="6" width="54.875" customWidth="1"/>
    <col min="7" max="7" width="3.625" customWidth="1"/>
    <col min="8" max="8" width="33.625" customWidth="1"/>
    <col min="9" max="9" width="3.5" customWidth="1"/>
    <col min="10" max="10" width="4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1" t="s">
        <v>98</v>
      </c>
    </row>
    <row r="3" spans="1:19" s="35" customFormat="1" ht="126">
      <c r="A3" s="215" t="s">
        <v>99</v>
      </c>
      <c r="B3" s="52" t="s">
        <v>100</v>
      </c>
      <c r="D3" s="11" t="s">
        <v>837</v>
      </c>
      <c r="F3" s="53"/>
      <c r="H3" s="53"/>
      <c r="J3" s="238"/>
      <c r="L3" s="239"/>
      <c r="N3" s="239"/>
      <c r="P3" s="239"/>
      <c r="R3" s="239"/>
    </row>
    <row r="4" spans="1:19" s="34" customFormat="1" ht="19.5">
      <c r="A4" s="62"/>
      <c r="B4" s="43"/>
      <c r="D4" s="43"/>
      <c r="F4" s="43"/>
      <c r="H4" s="43"/>
      <c r="J4" s="44"/>
      <c r="L4" s="44"/>
      <c r="N4" s="44"/>
      <c r="P4" s="44"/>
      <c r="R4" s="44"/>
    </row>
    <row r="5" spans="1:19" s="41" customFormat="1" ht="97.5">
      <c r="A5" s="80"/>
      <c r="B5" s="81" t="s">
        <v>79</v>
      </c>
      <c r="D5" s="81" t="s">
        <v>80</v>
      </c>
      <c r="F5" s="81" t="s">
        <v>81</v>
      </c>
      <c r="H5" s="81" t="s">
        <v>82</v>
      </c>
      <c r="I5" s="48"/>
      <c r="J5" s="42" t="s">
        <v>83</v>
      </c>
      <c r="L5" s="42" t="s">
        <v>84</v>
      </c>
      <c r="N5" s="42" t="s">
        <v>85</v>
      </c>
      <c r="P5" s="42" t="s">
        <v>86</v>
      </c>
      <c r="R5" s="42" t="s">
        <v>87</v>
      </c>
    </row>
    <row r="6" spans="1:19" s="34" customFormat="1" ht="19.5">
      <c r="A6" s="62"/>
      <c r="B6" s="43"/>
      <c r="D6" s="43"/>
      <c r="F6" s="43"/>
      <c r="H6" s="43"/>
      <c r="J6" s="44"/>
      <c r="L6" s="44"/>
      <c r="N6" s="44"/>
      <c r="P6" s="44"/>
      <c r="R6" s="44"/>
    </row>
    <row r="7" spans="1:19" s="35" customFormat="1" ht="47.25">
      <c r="A7" s="215" t="s">
        <v>101</v>
      </c>
      <c r="B7" s="52" t="s">
        <v>102</v>
      </c>
      <c r="D7" s="11" t="s">
        <v>486</v>
      </c>
      <c r="F7" s="53"/>
      <c r="H7" s="53"/>
      <c r="J7" s="238"/>
      <c r="L7" s="239"/>
      <c r="N7" s="239"/>
    </row>
    <row r="8" spans="1:19" s="34" customFormat="1" ht="19.5">
      <c r="A8" s="62"/>
      <c r="B8" s="43"/>
      <c r="D8" s="43"/>
      <c r="F8" s="43"/>
      <c r="H8" s="43"/>
      <c r="J8" s="44"/>
      <c r="L8" s="44"/>
      <c r="N8" s="44"/>
    </row>
    <row r="9" spans="1:19" s="18" customFormat="1" ht="19.5">
      <c r="A9" s="580" t="s">
        <v>88</v>
      </c>
      <c r="B9" s="406" t="s">
        <v>89</v>
      </c>
      <c r="C9" s="241"/>
      <c r="D9" s="323"/>
      <c r="E9" s="241"/>
      <c r="F9" s="323"/>
      <c r="G9" s="241"/>
      <c r="H9" s="323"/>
      <c r="I9" s="241"/>
      <c r="J9" s="241"/>
      <c r="K9" s="241"/>
      <c r="L9" s="239"/>
      <c r="M9" s="34"/>
      <c r="N9" s="239"/>
      <c r="O9" s="34"/>
      <c r="P9" s="239"/>
      <c r="Q9" s="34"/>
      <c r="R9" s="239"/>
      <c r="S9" s="241"/>
    </row>
    <row r="10" spans="1:19" s="18" customFormat="1" ht="288" customHeight="1">
      <c r="A10" s="581"/>
      <c r="B10" s="331" t="s">
        <v>751</v>
      </c>
      <c r="C10" s="241"/>
      <c r="D10" s="309" t="s">
        <v>787</v>
      </c>
      <c r="E10" s="241"/>
      <c r="F10" s="362" t="s">
        <v>752</v>
      </c>
      <c r="G10" s="241"/>
      <c r="H10" s="562" t="s">
        <v>691</v>
      </c>
      <c r="I10" s="241"/>
      <c r="J10" s="574" t="s">
        <v>774</v>
      </c>
      <c r="K10" s="34"/>
      <c r="L10" s="239"/>
      <c r="M10" s="34"/>
      <c r="N10" s="239"/>
      <c r="O10" s="34"/>
      <c r="P10" s="239"/>
      <c r="Q10" s="34"/>
      <c r="R10" s="239"/>
      <c r="S10" s="34"/>
    </row>
    <row r="11" spans="1:19" s="18" customFormat="1" ht="105">
      <c r="A11" s="581"/>
      <c r="B11" s="82" t="s">
        <v>105</v>
      </c>
      <c r="C11" s="241"/>
      <c r="D11" s="11" t="s">
        <v>604</v>
      </c>
      <c r="E11" s="241"/>
      <c r="F11" s="362" t="s">
        <v>689</v>
      </c>
      <c r="G11" s="241"/>
      <c r="H11" s="563"/>
      <c r="I11" s="241"/>
      <c r="J11" s="575"/>
      <c r="K11" s="35"/>
      <c r="L11" s="239"/>
      <c r="M11" s="35"/>
      <c r="N11" s="239"/>
      <c r="O11" s="35"/>
      <c r="P11" s="239"/>
      <c r="Q11" s="35"/>
      <c r="R11" s="239"/>
      <c r="S11" s="35"/>
    </row>
    <row r="12" spans="1:19" s="18" customFormat="1" ht="116.1" customHeight="1">
      <c r="A12" s="581"/>
      <c r="B12" s="82" t="s">
        <v>106</v>
      </c>
      <c r="C12" s="241"/>
      <c r="D12" s="11" t="s">
        <v>604</v>
      </c>
      <c r="E12" s="241"/>
      <c r="F12" s="362" t="s">
        <v>688</v>
      </c>
      <c r="G12" s="241"/>
      <c r="H12" s="563"/>
      <c r="I12" s="241"/>
      <c r="J12" s="575"/>
      <c r="K12" s="34"/>
      <c r="L12" s="239"/>
      <c r="M12" s="34"/>
      <c r="N12" s="239"/>
      <c r="O12" s="34"/>
      <c r="P12" s="239"/>
      <c r="Q12" s="34"/>
      <c r="R12" s="239"/>
      <c r="S12" s="34"/>
    </row>
    <row r="13" spans="1:19" s="18" customFormat="1" ht="47.25">
      <c r="A13" s="581"/>
      <c r="B13" s="84" t="s">
        <v>107</v>
      </c>
      <c r="C13" s="241"/>
      <c r="D13" s="11" t="s">
        <v>591</v>
      </c>
      <c r="E13" s="241"/>
      <c r="F13" s="362"/>
      <c r="G13" s="241"/>
      <c r="H13" s="563"/>
      <c r="I13" s="241"/>
      <c r="J13" s="575"/>
      <c r="K13" s="241"/>
      <c r="L13" s="239"/>
      <c r="M13" s="241"/>
      <c r="N13" s="239"/>
      <c r="O13" s="241"/>
      <c r="P13" s="239"/>
      <c r="Q13" s="241"/>
      <c r="R13" s="239"/>
      <c r="S13" s="241"/>
    </row>
    <row r="14" spans="1:19" s="18" customFormat="1" ht="15" customHeight="1">
      <c r="A14" s="581"/>
      <c r="B14" s="335" t="s">
        <v>108</v>
      </c>
      <c r="C14" s="241"/>
      <c r="D14" s="11" t="s">
        <v>591</v>
      </c>
      <c r="E14" s="241"/>
      <c r="F14" s="362"/>
      <c r="G14" s="241"/>
      <c r="H14" s="563"/>
      <c r="I14" s="241"/>
      <c r="J14" s="575"/>
      <c r="K14" s="241"/>
      <c r="L14" s="239"/>
      <c r="M14" s="241"/>
      <c r="N14" s="239"/>
      <c r="O14" s="241"/>
      <c r="P14" s="239"/>
      <c r="Q14" s="241"/>
      <c r="R14" s="239"/>
      <c r="S14" s="241"/>
    </row>
    <row r="15" spans="1:19" s="18" customFormat="1" ht="31.5">
      <c r="A15" s="581"/>
      <c r="B15" s="336" t="s">
        <v>109</v>
      </c>
      <c r="C15" s="241"/>
      <c r="D15" s="11" t="s">
        <v>591</v>
      </c>
      <c r="E15" s="241"/>
      <c r="F15" s="362"/>
      <c r="G15" s="241"/>
      <c r="H15" s="563"/>
      <c r="I15" s="241"/>
      <c r="J15" s="575"/>
      <c r="K15" s="241"/>
      <c r="L15" s="239"/>
      <c r="M15" s="241"/>
      <c r="N15" s="239"/>
      <c r="O15" s="241"/>
      <c r="P15" s="239"/>
      <c r="Q15" s="241"/>
      <c r="R15" s="239"/>
      <c r="S15" s="241"/>
    </row>
    <row r="16" spans="1:19" s="18" customFormat="1">
      <c r="A16" s="581"/>
      <c r="B16" s="82" t="s">
        <v>110</v>
      </c>
      <c r="C16" s="241"/>
      <c r="D16" s="11" t="s">
        <v>591</v>
      </c>
      <c r="E16" s="241"/>
      <c r="F16" s="362"/>
      <c r="G16" s="241"/>
      <c r="H16" s="563"/>
      <c r="I16" s="241"/>
      <c r="J16" s="575"/>
      <c r="K16" s="36"/>
      <c r="L16" s="239"/>
      <c r="M16" s="36"/>
      <c r="N16" s="239"/>
      <c r="O16" s="36"/>
      <c r="P16" s="239"/>
      <c r="Q16" s="36"/>
      <c r="R16" s="239"/>
      <c r="S16" s="36"/>
    </row>
    <row r="17" spans="1:19" s="18" customFormat="1">
      <c r="A17" s="581"/>
      <c r="B17" s="82" t="s">
        <v>106</v>
      </c>
      <c r="C17" s="241"/>
      <c r="D17" s="11" t="s">
        <v>591</v>
      </c>
      <c r="E17" s="241"/>
      <c r="F17" s="362"/>
      <c r="G17" s="241"/>
      <c r="H17" s="563"/>
      <c r="I17" s="241"/>
      <c r="J17" s="575"/>
      <c r="K17" s="36"/>
      <c r="L17" s="239"/>
      <c r="M17" s="36"/>
      <c r="N17" s="239"/>
      <c r="O17" s="36"/>
      <c r="P17" s="239"/>
      <c r="Q17" s="36"/>
      <c r="R17" s="239"/>
      <c r="S17" s="36"/>
    </row>
    <row r="18" spans="1:19" s="18" customFormat="1" ht="47.25">
      <c r="A18" s="581"/>
      <c r="B18" s="84" t="s">
        <v>111</v>
      </c>
      <c r="C18" s="241"/>
      <c r="D18" s="11" t="s">
        <v>591</v>
      </c>
      <c r="E18" s="241"/>
      <c r="F18" s="362"/>
      <c r="G18" s="241"/>
      <c r="H18" s="563"/>
      <c r="I18" s="241"/>
      <c r="J18" s="575"/>
      <c r="K18" s="36"/>
      <c r="L18" s="239"/>
      <c r="M18" s="36"/>
      <c r="N18" s="239"/>
      <c r="O18" s="36"/>
      <c r="P18" s="239"/>
      <c r="Q18" s="36"/>
      <c r="R18" s="239"/>
      <c r="S18" s="36"/>
    </row>
    <row r="19" spans="1:19" s="18" customFormat="1" ht="56.1" customHeight="1">
      <c r="A19" s="581"/>
      <c r="B19" s="82" t="s">
        <v>112</v>
      </c>
      <c r="C19" s="241"/>
      <c r="D19" s="11" t="s">
        <v>603</v>
      </c>
      <c r="E19" s="241"/>
      <c r="F19" s="362"/>
      <c r="G19" s="241"/>
      <c r="H19" s="564"/>
      <c r="I19" s="241"/>
      <c r="J19" s="575"/>
      <c r="K19" s="36"/>
      <c r="L19" s="239"/>
      <c r="M19" s="36"/>
      <c r="N19" s="239"/>
      <c r="O19" s="36"/>
      <c r="P19" s="239"/>
      <c r="Q19" s="36"/>
      <c r="R19" s="239"/>
      <c r="S19" s="36"/>
    </row>
    <row r="20" spans="1:19" s="85" customFormat="1" ht="51" customHeight="1">
      <c r="A20" s="582"/>
      <c r="B20" s="84" t="s">
        <v>113</v>
      </c>
      <c r="D20" s="11" t="s">
        <v>591</v>
      </c>
      <c r="E20" s="241"/>
      <c r="F20" s="362"/>
      <c r="G20" s="241"/>
      <c r="H20" s="90" t="s">
        <v>772</v>
      </c>
      <c r="J20" s="576"/>
      <c r="K20" s="79"/>
      <c r="L20" s="240"/>
      <c r="M20" s="79"/>
      <c r="N20" s="240"/>
      <c r="O20" s="79"/>
      <c r="P20" s="240"/>
      <c r="Q20" s="79"/>
      <c r="R20" s="240"/>
      <c r="S20" s="79"/>
    </row>
    <row r="21" spans="1:19" s="37" customFormat="1" ht="41.1" customHeight="1">
      <c r="A21" s="580" t="s">
        <v>97</v>
      </c>
      <c r="B21" s="406" t="s">
        <v>89</v>
      </c>
      <c r="C21" s="241"/>
      <c r="D21" s="323"/>
      <c r="E21" s="404"/>
      <c r="F21" s="403"/>
      <c r="G21" s="404"/>
      <c r="H21" s="323"/>
      <c r="I21" s="241"/>
      <c r="J21" s="244"/>
      <c r="K21" s="36"/>
      <c r="L21" s="239"/>
      <c r="M21" s="36"/>
      <c r="N21" s="239"/>
      <c r="O21" s="36"/>
      <c r="P21" s="239"/>
      <c r="Q21" s="36"/>
      <c r="R21" s="239"/>
      <c r="S21" s="36"/>
    </row>
    <row r="22" spans="1:19" s="37" customFormat="1" ht="41.1" customHeight="1">
      <c r="A22" s="581"/>
      <c r="B22" s="83" t="s">
        <v>104</v>
      </c>
      <c r="C22" s="241"/>
      <c r="D22" s="11" t="s">
        <v>541</v>
      </c>
      <c r="E22" s="241"/>
      <c r="F22" s="577" t="s">
        <v>609</v>
      </c>
      <c r="G22" s="241"/>
      <c r="H22" s="562" t="s">
        <v>690</v>
      </c>
      <c r="I22" s="241"/>
      <c r="J22" s="571" t="s">
        <v>775</v>
      </c>
      <c r="K22" s="36"/>
      <c r="L22" s="239"/>
      <c r="M22" s="36"/>
      <c r="N22" s="239"/>
      <c r="O22" s="36"/>
      <c r="P22" s="239"/>
      <c r="Q22" s="36"/>
      <c r="R22" s="239"/>
      <c r="S22" s="36"/>
    </row>
    <row r="23" spans="1:19" s="37" customFormat="1" ht="41.1" customHeight="1">
      <c r="A23" s="581"/>
      <c r="B23" s="82" t="s">
        <v>105</v>
      </c>
      <c r="C23" s="241"/>
      <c r="D23" s="11" t="s">
        <v>499</v>
      </c>
      <c r="E23" s="241"/>
      <c r="F23" s="578"/>
      <c r="G23" s="241"/>
      <c r="H23" s="563"/>
      <c r="I23" s="241"/>
      <c r="J23" s="572"/>
      <c r="K23" s="36"/>
      <c r="L23" s="239"/>
      <c r="M23" s="36"/>
      <c r="N23" s="239"/>
      <c r="O23" s="36"/>
      <c r="P23" s="239"/>
      <c r="Q23" s="36"/>
      <c r="R23" s="239"/>
      <c r="S23" s="36"/>
    </row>
    <row r="24" spans="1:19" s="37" customFormat="1" ht="41.1" customHeight="1">
      <c r="A24" s="581"/>
      <c r="B24" s="82" t="s">
        <v>106</v>
      </c>
      <c r="C24" s="241"/>
      <c r="D24" s="11" t="s">
        <v>499</v>
      </c>
      <c r="E24" s="241"/>
      <c r="F24" s="578"/>
      <c r="G24" s="241"/>
      <c r="H24" s="563"/>
      <c r="I24" s="241"/>
      <c r="J24" s="572"/>
      <c r="K24" s="36"/>
      <c r="L24" s="239"/>
      <c r="M24" s="36"/>
      <c r="N24" s="239"/>
      <c r="O24" s="36"/>
      <c r="P24" s="239"/>
      <c r="Q24" s="36"/>
      <c r="R24" s="239"/>
      <c r="S24" s="36"/>
    </row>
    <row r="25" spans="1:19" s="37" customFormat="1" ht="41.1" customHeight="1">
      <c r="A25" s="581"/>
      <c r="B25" s="350" t="s">
        <v>107</v>
      </c>
      <c r="C25" s="241"/>
      <c r="D25" s="11" t="s">
        <v>541</v>
      </c>
      <c r="E25" s="241"/>
      <c r="F25" s="578"/>
      <c r="G25" s="241"/>
      <c r="H25" s="563"/>
      <c r="I25" s="241"/>
      <c r="J25" s="572"/>
      <c r="K25" s="36"/>
      <c r="L25" s="239"/>
      <c r="M25" s="36"/>
      <c r="N25" s="239"/>
      <c r="O25" s="36"/>
      <c r="P25" s="239"/>
      <c r="Q25" s="36"/>
      <c r="R25" s="239"/>
      <c r="S25" s="36"/>
    </row>
    <row r="26" spans="1:19" s="37" customFormat="1" ht="41.1" customHeight="1">
      <c r="A26" s="581"/>
      <c r="B26" s="243" t="s">
        <v>108</v>
      </c>
      <c r="C26" s="241"/>
      <c r="D26" s="11" t="s">
        <v>541</v>
      </c>
      <c r="E26" s="241"/>
      <c r="F26" s="578"/>
      <c r="G26" s="241"/>
      <c r="H26" s="563"/>
      <c r="I26" s="241"/>
      <c r="J26" s="572"/>
      <c r="K26" s="36"/>
      <c r="L26" s="239"/>
      <c r="M26" s="36"/>
      <c r="N26" s="239"/>
      <c r="O26" s="36"/>
      <c r="P26" s="239"/>
      <c r="Q26" s="36"/>
      <c r="R26" s="239"/>
      <c r="S26" s="36"/>
    </row>
    <row r="27" spans="1:19" s="37" customFormat="1" ht="41.1" customHeight="1">
      <c r="A27" s="581"/>
      <c r="B27" s="350" t="s">
        <v>114</v>
      </c>
      <c r="C27" s="241"/>
      <c r="D27" s="11" t="s">
        <v>541</v>
      </c>
      <c r="E27" s="241"/>
      <c r="F27" s="578"/>
      <c r="G27" s="241"/>
      <c r="H27" s="563"/>
      <c r="I27" s="241"/>
      <c r="J27" s="572"/>
      <c r="K27" s="36"/>
      <c r="L27" s="239"/>
      <c r="M27" s="36"/>
      <c r="N27" s="239"/>
      <c r="O27" s="36"/>
      <c r="P27" s="239"/>
      <c r="Q27" s="36"/>
      <c r="R27" s="239"/>
      <c r="S27" s="36"/>
    </row>
    <row r="28" spans="1:19" s="37" customFormat="1" ht="41.1" customHeight="1">
      <c r="A28" s="581"/>
      <c r="B28" s="82" t="s">
        <v>110</v>
      </c>
      <c r="C28" s="241"/>
      <c r="D28" s="11" t="s">
        <v>499</v>
      </c>
      <c r="E28" s="241"/>
      <c r="F28" s="578"/>
      <c r="G28" s="241"/>
      <c r="H28" s="563"/>
      <c r="I28" s="241"/>
      <c r="J28" s="572"/>
      <c r="K28" s="36"/>
      <c r="L28" s="239"/>
      <c r="M28" s="36"/>
      <c r="N28" s="239"/>
      <c r="O28" s="36"/>
      <c r="P28" s="239"/>
      <c r="Q28" s="36"/>
      <c r="R28" s="239"/>
      <c r="S28" s="36"/>
    </row>
    <row r="29" spans="1:19" s="37" customFormat="1" ht="41.1" customHeight="1">
      <c r="A29" s="581"/>
      <c r="B29" s="82" t="s">
        <v>106</v>
      </c>
      <c r="C29" s="241"/>
      <c r="D29" s="11" t="s">
        <v>499</v>
      </c>
      <c r="E29" s="241"/>
      <c r="F29" s="578"/>
      <c r="G29" s="241"/>
      <c r="H29" s="563"/>
      <c r="I29" s="241"/>
      <c r="J29" s="572"/>
      <c r="K29" s="36"/>
      <c r="L29" s="239"/>
      <c r="M29" s="36"/>
      <c r="N29" s="239"/>
      <c r="O29" s="36"/>
      <c r="P29" s="239"/>
      <c r="Q29" s="36"/>
      <c r="R29" s="239"/>
      <c r="S29" s="36"/>
    </row>
    <row r="30" spans="1:19" s="37" customFormat="1" ht="41.1" customHeight="1">
      <c r="A30" s="581"/>
      <c r="B30" s="350" t="s">
        <v>111</v>
      </c>
      <c r="C30" s="241"/>
      <c r="D30" s="11" t="s">
        <v>541</v>
      </c>
      <c r="E30" s="241"/>
      <c r="F30" s="578"/>
      <c r="G30" s="241"/>
      <c r="H30" s="563"/>
      <c r="I30" s="241"/>
      <c r="J30" s="572"/>
      <c r="K30" s="36"/>
      <c r="L30" s="239"/>
      <c r="M30" s="36"/>
      <c r="N30" s="239"/>
      <c r="O30" s="36"/>
      <c r="P30" s="239"/>
      <c r="Q30" s="36"/>
      <c r="R30" s="239"/>
      <c r="S30" s="36"/>
    </row>
    <row r="31" spans="1:19" s="37" customFormat="1" ht="41.1" customHeight="1">
      <c r="A31" s="581"/>
      <c r="B31" s="82" t="s">
        <v>112</v>
      </c>
      <c r="C31" s="241"/>
      <c r="D31" s="11" t="s">
        <v>499</v>
      </c>
      <c r="E31" s="241"/>
      <c r="F31" s="579"/>
      <c r="G31" s="241"/>
      <c r="H31" s="564"/>
      <c r="I31" s="241"/>
      <c r="J31" s="572"/>
      <c r="K31" s="36"/>
      <c r="L31" s="239"/>
      <c r="M31" s="36"/>
      <c r="N31" s="239"/>
      <c r="O31" s="36"/>
      <c r="P31" s="239"/>
      <c r="Q31" s="36"/>
      <c r="R31" s="239"/>
      <c r="S31" s="36"/>
    </row>
    <row r="32" spans="1:19" s="37" customFormat="1" ht="41.1" customHeight="1">
      <c r="A32" s="582"/>
      <c r="B32" s="82" t="s">
        <v>113</v>
      </c>
      <c r="D32" s="11" t="s">
        <v>591</v>
      </c>
      <c r="F32" s="405"/>
      <c r="H32" s="439" t="s">
        <v>772</v>
      </c>
      <c r="J32" s="573"/>
      <c r="K32" s="36"/>
      <c r="L32" s="36"/>
      <c r="M32" s="36"/>
      <c r="N32" s="36"/>
      <c r="O32" s="36"/>
      <c r="P32" s="36"/>
      <c r="Q32" s="36"/>
      <c r="R32" s="36"/>
      <c r="S32" s="36"/>
    </row>
    <row r="33" spans="1:2" s="12" customFormat="1">
      <c r="A33" s="77"/>
      <c r="B33" s="86"/>
    </row>
  </sheetData>
  <mergeCells count="7">
    <mergeCell ref="J22:J32"/>
    <mergeCell ref="J10:J20"/>
    <mergeCell ref="F22:F31"/>
    <mergeCell ref="A21:A32"/>
    <mergeCell ref="A9:A20"/>
    <mergeCell ref="H10:H19"/>
    <mergeCell ref="H22:H31"/>
  </mergeCells>
  <hyperlinks>
    <hyperlink ref="F11" r:id="rId1" display="http://www.siam.economia.gob.mx/swb/work/models/siam/Resource/285/4/images/TrÃ%C2%ADptico%20de%20Solicitudes%20de%20ConcesiÃ³n%20Minera%2008%20FEBRERO%202017.pdf_x000a_"/>
    <hyperlink ref="F10" r:id="rId2" display="https://portalags1.economia.gob.mx/arcgis/apps/webappviewer/index.html?id=1f22ba130b0e40d888bfc3b7fb5d3b1b"/>
    <hyperlink ref="F12" r:id="rId3"/>
  </hyperlinks>
  <pageMargins left="0.7" right="0.7" top="0.75" bottom="0.75" header="0.3" footer="0.3"/>
  <pageSetup paperSize="8" orientation="landscape" horizontalDpi="1200" verticalDpi="1200" r:id="rId4"/>
  <headerFooter>
    <oddHeader>&amp;C&amp;G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2"/>
  <sheetViews>
    <sheetView zoomScale="85" zoomScaleNormal="85" workbookViewId="0">
      <selection activeCell="D3" sqref="D3"/>
    </sheetView>
  </sheetViews>
  <sheetFormatPr baseColWidth="10" defaultColWidth="10.5" defaultRowHeight="15.75"/>
  <cols>
    <col min="1" max="1" width="27.5" customWidth="1"/>
    <col min="2" max="2" width="54.875" style="16" customWidth="1"/>
    <col min="3" max="3" width="3.5" customWidth="1"/>
    <col min="4" max="4" width="39.375" customWidth="1"/>
    <col min="5" max="5" width="3.5" customWidth="1"/>
    <col min="6" max="6" width="46.875" customWidth="1"/>
    <col min="7" max="7" width="3.5" customWidth="1"/>
    <col min="8" max="8" width="37" customWidth="1"/>
    <col min="9" max="9" width="3.5" customWidth="1"/>
    <col min="10" max="10" width="5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1" t="s">
        <v>115</v>
      </c>
    </row>
    <row r="3" spans="1:19" s="35" customFormat="1" ht="69.95" customHeight="1">
      <c r="A3" s="215" t="s">
        <v>116</v>
      </c>
      <c r="B3" s="52" t="s">
        <v>117</v>
      </c>
      <c r="D3" s="11" t="s">
        <v>838</v>
      </c>
      <c r="F3" s="53"/>
      <c r="H3" s="53"/>
      <c r="J3" s="238"/>
      <c r="L3" s="239"/>
      <c r="N3" s="239"/>
      <c r="P3" s="239"/>
      <c r="R3" s="239"/>
    </row>
    <row r="4" spans="1:19" s="34" customFormat="1" ht="19.5">
      <c r="A4" s="51"/>
      <c r="B4" s="43"/>
      <c r="D4" s="43"/>
      <c r="F4" s="43"/>
      <c r="H4" s="43"/>
      <c r="J4" s="44"/>
      <c r="L4" s="44"/>
      <c r="N4" s="44"/>
      <c r="P4" s="44"/>
      <c r="R4" s="44"/>
    </row>
    <row r="5" spans="1:19" s="48" customFormat="1" ht="104.25" customHeight="1">
      <c r="A5" s="46"/>
      <c r="B5" s="8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10" customFormat="1" ht="72" customHeight="1">
      <c r="A7" s="583" t="s">
        <v>88</v>
      </c>
      <c r="B7" s="249" t="s">
        <v>118</v>
      </c>
      <c r="C7" s="240"/>
      <c r="D7" s="309" t="s">
        <v>499</v>
      </c>
      <c r="E7" s="240"/>
      <c r="F7" s="588" t="s">
        <v>694</v>
      </c>
      <c r="G7" s="240"/>
      <c r="H7" s="548" t="s">
        <v>692</v>
      </c>
      <c r="I7" s="240"/>
      <c r="J7" s="571" t="s">
        <v>776</v>
      </c>
      <c r="K7" s="240"/>
      <c r="L7" s="239"/>
      <c r="M7" s="34"/>
      <c r="N7" s="239"/>
      <c r="O7" s="34"/>
      <c r="P7" s="239"/>
      <c r="Q7" s="34"/>
      <c r="R7" s="239"/>
      <c r="S7" s="240"/>
    </row>
    <row r="8" spans="1:19" s="10" customFormat="1" ht="72" customHeight="1">
      <c r="A8" s="583"/>
      <c r="B8" s="249" t="s">
        <v>119</v>
      </c>
      <c r="C8" s="240"/>
      <c r="D8" s="309" t="s">
        <v>499</v>
      </c>
      <c r="E8" s="240"/>
      <c r="F8" s="589"/>
      <c r="G8" s="240"/>
      <c r="H8" s="549"/>
      <c r="I8" s="240"/>
      <c r="J8" s="586"/>
      <c r="K8" s="34"/>
      <c r="L8" s="239"/>
      <c r="M8" s="34"/>
      <c r="N8" s="239"/>
      <c r="O8" s="34"/>
      <c r="P8" s="239"/>
      <c r="Q8" s="34"/>
      <c r="R8" s="239"/>
      <c r="S8" s="34"/>
    </row>
    <row r="9" spans="1:19" s="10" customFormat="1" ht="72" customHeight="1">
      <c r="A9" s="583"/>
      <c r="B9" s="249" t="s">
        <v>120</v>
      </c>
      <c r="C9" s="240"/>
      <c r="D9" s="309" t="s">
        <v>591</v>
      </c>
      <c r="E9" s="240"/>
      <c r="F9" s="589"/>
      <c r="G9" s="240"/>
      <c r="H9" s="549"/>
      <c r="I9" s="240"/>
      <c r="J9" s="586"/>
      <c r="K9" s="35"/>
      <c r="L9" s="239"/>
      <c r="M9" s="35"/>
      <c r="N9" s="239"/>
      <c r="O9" s="35"/>
      <c r="P9" s="239"/>
      <c r="Q9" s="35"/>
      <c r="R9" s="239"/>
      <c r="S9" s="35"/>
    </row>
    <row r="10" spans="1:19" s="10" customFormat="1" ht="72" customHeight="1">
      <c r="A10" s="583"/>
      <c r="B10" s="249" t="s">
        <v>121</v>
      </c>
      <c r="C10" s="240"/>
      <c r="D10" s="309" t="s">
        <v>604</v>
      </c>
      <c r="E10" s="240"/>
      <c r="F10" s="589"/>
      <c r="G10" s="240"/>
      <c r="H10" s="549"/>
      <c r="I10" s="240"/>
      <c r="J10" s="586"/>
      <c r="K10" s="34"/>
      <c r="L10" s="239"/>
      <c r="M10" s="34"/>
      <c r="N10" s="239"/>
      <c r="O10" s="34"/>
      <c r="P10" s="239"/>
      <c r="Q10" s="34"/>
      <c r="R10" s="239"/>
      <c r="S10" s="34"/>
    </row>
    <row r="11" spans="1:19" s="10" customFormat="1" ht="72" customHeight="1">
      <c r="A11" s="583"/>
      <c r="B11" s="249" t="s">
        <v>122</v>
      </c>
      <c r="C11" s="240"/>
      <c r="D11" s="309" t="s">
        <v>591</v>
      </c>
      <c r="E11" s="240"/>
      <c r="F11" s="589"/>
      <c r="G11" s="240"/>
      <c r="H11" s="549"/>
      <c r="I11" s="240"/>
      <c r="J11" s="586"/>
      <c r="K11" s="240"/>
      <c r="L11" s="239"/>
      <c r="M11" s="240"/>
      <c r="N11" s="239"/>
      <c r="O11" s="240"/>
      <c r="P11" s="239"/>
      <c r="Q11" s="240"/>
      <c r="R11" s="239"/>
      <c r="S11" s="240"/>
    </row>
    <row r="12" spans="1:19" s="10" customFormat="1" ht="72" customHeight="1">
      <c r="A12" s="584"/>
      <c r="B12" s="249" t="s">
        <v>123</v>
      </c>
      <c r="C12" s="240"/>
      <c r="D12" s="309" t="s">
        <v>499</v>
      </c>
      <c r="E12" s="240"/>
      <c r="F12" s="589"/>
      <c r="G12" s="240"/>
      <c r="H12" s="549"/>
      <c r="I12" s="240"/>
      <c r="J12" s="586"/>
      <c r="K12" s="240"/>
      <c r="L12" s="239"/>
      <c r="M12" s="240"/>
      <c r="N12" s="239"/>
      <c r="O12" s="240"/>
      <c r="P12" s="239"/>
      <c r="Q12" s="240"/>
      <c r="R12" s="239"/>
      <c r="S12" s="240"/>
    </row>
    <row r="13" spans="1:19" s="10" customFormat="1" ht="72" customHeight="1">
      <c r="A13" s="584"/>
      <c r="B13" s="249" t="s">
        <v>124</v>
      </c>
      <c r="C13" s="240"/>
      <c r="D13" s="309" t="s">
        <v>499</v>
      </c>
      <c r="E13" s="240"/>
      <c r="F13" s="590"/>
      <c r="G13" s="240"/>
      <c r="H13" s="550"/>
      <c r="I13" s="240"/>
      <c r="J13" s="587"/>
      <c r="K13" s="240"/>
      <c r="L13" s="239"/>
      <c r="M13" s="240"/>
      <c r="N13" s="239"/>
      <c r="O13" s="240"/>
      <c r="P13" s="239"/>
      <c r="Q13" s="240"/>
      <c r="R13" s="239"/>
      <c r="S13" s="240"/>
    </row>
    <row r="14" spans="1:19" s="79" customFormat="1" ht="20.25" customHeight="1">
      <c r="A14" s="88"/>
      <c r="B14" s="24"/>
      <c r="G14" s="241"/>
      <c r="I14" s="241"/>
      <c r="J14" s="241"/>
      <c r="L14" s="240"/>
      <c r="N14" s="240"/>
      <c r="P14" s="240"/>
      <c r="R14" s="240"/>
    </row>
    <row r="15" spans="1:19" s="10" customFormat="1" ht="68.099999999999994" customHeight="1">
      <c r="A15" s="585" t="s">
        <v>97</v>
      </c>
      <c r="B15" s="248" t="s">
        <v>125</v>
      </c>
      <c r="C15" s="240"/>
      <c r="D15" s="11" t="s">
        <v>499</v>
      </c>
      <c r="E15" s="240"/>
      <c r="F15" s="591" t="s">
        <v>542</v>
      </c>
      <c r="G15" s="241"/>
      <c r="H15" s="562" t="s">
        <v>693</v>
      </c>
      <c r="I15" s="241"/>
      <c r="J15" s="571" t="s">
        <v>777</v>
      </c>
      <c r="K15" s="36"/>
      <c r="L15" s="239"/>
      <c r="M15" s="36"/>
      <c r="N15" s="239"/>
      <c r="O15" s="36"/>
      <c r="P15" s="239"/>
      <c r="Q15" s="36"/>
      <c r="R15" s="239"/>
      <c r="S15" s="36"/>
    </row>
    <row r="16" spans="1:19" s="10" customFormat="1" ht="36.950000000000003" customHeight="1">
      <c r="A16" s="585"/>
      <c r="B16" s="248" t="s">
        <v>119</v>
      </c>
      <c r="C16" s="240"/>
      <c r="D16" s="11" t="s">
        <v>499</v>
      </c>
      <c r="E16" s="240"/>
      <c r="F16" s="592"/>
      <c r="G16" s="241"/>
      <c r="H16" s="563"/>
      <c r="I16" s="241"/>
      <c r="J16" s="586"/>
      <c r="K16" s="36"/>
      <c r="L16" s="239"/>
      <c r="M16" s="36"/>
      <c r="N16" s="239"/>
      <c r="O16" s="36"/>
      <c r="P16" s="239"/>
      <c r="Q16" s="36"/>
      <c r="R16" s="239"/>
      <c r="S16" s="36"/>
    </row>
    <row r="17" spans="1:19" s="10" customFormat="1" ht="36.950000000000003" customHeight="1">
      <c r="A17" s="585"/>
      <c r="B17" s="248" t="s">
        <v>120</v>
      </c>
      <c r="C17" s="240"/>
      <c r="D17" s="337" t="s">
        <v>591</v>
      </c>
      <c r="E17" s="240"/>
      <c r="F17" s="592"/>
      <c r="G17" s="241"/>
      <c r="H17" s="563"/>
      <c r="I17" s="241"/>
      <c r="J17" s="586"/>
      <c r="K17" s="36"/>
      <c r="L17" s="239"/>
      <c r="M17" s="36"/>
      <c r="N17" s="239"/>
      <c r="O17" s="36"/>
      <c r="P17" s="239"/>
      <c r="Q17" s="36"/>
      <c r="R17" s="239"/>
      <c r="S17" s="36"/>
    </row>
    <row r="18" spans="1:19" s="10" customFormat="1" ht="36.950000000000003" customHeight="1">
      <c r="A18" s="585"/>
      <c r="B18" s="248" t="s">
        <v>121</v>
      </c>
      <c r="C18" s="240"/>
      <c r="D18" s="11" t="s">
        <v>499</v>
      </c>
      <c r="E18" s="240"/>
      <c r="F18" s="592"/>
      <c r="G18" s="37"/>
      <c r="H18" s="563"/>
      <c r="I18" s="37"/>
      <c r="J18" s="586"/>
      <c r="K18" s="36"/>
      <c r="L18" s="239"/>
      <c r="M18" s="36"/>
      <c r="N18" s="239"/>
      <c r="O18" s="36"/>
      <c r="P18" s="239"/>
      <c r="Q18" s="36"/>
      <c r="R18" s="239"/>
      <c r="S18" s="36"/>
    </row>
    <row r="19" spans="1:19" s="10" customFormat="1" ht="36.950000000000003" customHeight="1">
      <c r="A19" s="585"/>
      <c r="B19" s="248" t="s">
        <v>122</v>
      </c>
      <c r="C19" s="240"/>
      <c r="D19" s="11" t="s">
        <v>499</v>
      </c>
      <c r="E19" s="240"/>
      <c r="F19" s="592"/>
      <c r="G19" s="241"/>
      <c r="H19" s="563"/>
      <c r="I19" s="241"/>
      <c r="J19" s="586"/>
      <c r="K19" s="36"/>
      <c r="L19" s="239"/>
      <c r="M19" s="36"/>
      <c r="N19" s="239"/>
      <c r="O19" s="36"/>
      <c r="P19" s="239"/>
      <c r="Q19" s="36"/>
      <c r="R19" s="239"/>
      <c r="S19" s="36"/>
    </row>
    <row r="20" spans="1:19" s="10" customFormat="1" ht="36.950000000000003" customHeight="1">
      <c r="A20" s="584"/>
      <c r="B20" s="248" t="s">
        <v>123</v>
      </c>
      <c r="C20" s="240"/>
      <c r="D20" s="11" t="s">
        <v>499</v>
      </c>
      <c r="E20" s="240"/>
      <c r="F20" s="592"/>
      <c r="G20" s="241"/>
      <c r="H20" s="563"/>
      <c r="I20" s="241"/>
      <c r="J20" s="586"/>
      <c r="K20" s="36"/>
      <c r="L20" s="239"/>
      <c r="M20" s="36"/>
      <c r="N20" s="239"/>
      <c r="O20" s="36"/>
      <c r="P20" s="239"/>
      <c r="Q20" s="36"/>
      <c r="R20" s="239"/>
      <c r="S20" s="36"/>
    </row>
    <row r="21" spans="1:19" s="10" customFormat="1" ht="36.950000000000003" customHeight="1">
      <c r="A21" s="584"/>
      <c r="B21" s="248" t="s">
        <v>124</v>
      </c>
      <c r="C21" s="240"/>
      <c r="D21" s="11" t="s">
        <v>499</v>
      </c>
      <c r="E21" s="240"/>
      <c r="F21" s="593"/>
      <c r="G21" s="241"/>
      <c r="H21" s="564"/>
      <c r="I21" s="241"/>
      <c r="J21" s="587"/>
      <c r="K21" s="36"/>
      <c r="L21" s="239"/>
      <c r="M21" s="36"/>
      <c r="N21" s="239"/>
      <c r="O21" s="36"/>
      <c r="P21" s="239"/>
      <c r="Q21" s="36"/>
      <c r="R21" s="239"/>
      <c r="S21" s="36"/>
    </row>
    <row r="22" spans="1:19" s="12" customFormat="1">
      <c r="A22" s="56"/>
      <c r="B22" s="89"/>
    </row>
  </sheetData>
  <mergeCells count="8">
    <mergeCell ref="A7:A13"/>
    <mergeCell ref="A15:A21"/>
    <mergeCell ref="J7:J13"/>
    <mergeCell ref="J15:J21"/>
    <mergeCell ref="F7:F13"/>
    <mergeCell ref="H7:H13"/>
    <mergeCell ref="F15:F21"/>
    <mergeCell ref="H15:H21"/>
  </mergeCells>
  <hyperlinks>
    <hyperlink ref="F7" r:id="rId1" display="https://portalags1.economia.gob.mx/arcgis/apps/webappviewer/index.html?id=1f22ba130b0e40d888bfc3b7fb5d3b1b"/>
  </hyperlinks>
  <pageMargins left="0.7" right="0.7" top="0.75" bottom="0.75" header="0.3" footer="0.3"/>
  <pageSetup paperSize="8" orientation="landscape" horizontalDpi="1200" verticalDpi="1200" r:id="rId2"/>
  <headerFooter>
    <oddHeader>&amp;C&amp;G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17"/>
  <sheetViews>
    <sheetView zoomScale="70" zoomScaleNormal="70" zoomScalePageLayoutView="90" workbookViewId="0">
      <selection activeCell="B8" sqref="B8"/>
    </sheetView>
  </sheetViews>
  <sheetFormatPr baseColWidth="10" defaultColWidth="10.5" defaultRowHeight="15.75"/>
  <cols>
    <col min="1" max="1" width="12.5" customWidth="1"/>
    <col min="2" max="2" width="49.875" style="16" customWidth="1"/>
    <col min="3" max="3" width="3.875" customWidth="1"/>
    <col min="4" max="4" width="41" customWidth="1"/>
    <col min="5" max="5" width="3.875" customWidth="1"/>
    <col min="6" max="6" width="54.875" customWidth="1"/>
    <col min="7" max="7" width="3.875" customWidth="1"/>
    <col min="8" max="8" width="27.5" customWidth="1"/>
    <col min="9" max="9" width="3.875" customWidth="1"/>
    <col min="10" max="10" width="48"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1" t="s">
        <v>126</v>
      </c>
    </row>
    <row r="3" spans="1:19" s="35" customFormat="1" ht="126">
      <c r="A3" s="215" t="s">
        <v>127</v>
      </c>
      <c r="B3" s="52" t="s">
        <v>128</v>
      </c>
      <c r="D3" s="11" t="s">
        <v>838</v>
      </c>
      <c r="F3" s="53"/>
      <c r="H3" s="53"/>
      <c r="J3" s="238"/>
      <c r="L3" s="239"/>
      <c r="N3" s="239"/>
      <c r="P3" s="239"/>
      <c r="R3" s="239"/>
    </row>
    <row r="4" spans="1:19" s="34" customFormat="1" ht="19.5">
      <c r="A4" s="51"/>
      <c r="B4" s="43"/>
      <c r="D4" s="43"/>
      <c r="F4" s="43"/>
      <c r="H4" s="43"/>
      <c r="J4" s="44"/>
      <c r="L4" s="44"/>
      <c r="N4" s="44"/>
      <c r="P4" s="44"/>
      <c r="R4" s="44"/>
    </row>
    <row r="5" spans="1:19" s="48" customFormat="1" ht="97.5">
      <c r="A5" s="46"/>
      <c r="B5" s="8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10" customFormat="1" ht="31.5">
      <c r="A7" s="245"/>
      <c r="B7" s="24" t="s">
        <v>129</v>
      </c>
      <c r="C7" s="240"/>
      <c r="D7" s="11"/>
      <c r="E7" s="240"/>
      <c r="F7" s="322"/>
      <c r="G7" s="241"/>
      <c r="H7" s="90"/>
      <c r="I7" s="241"/>
      <c r="J7" s="571" t="s">
        <v>779</v>
      </c>
      <c r="K7" s="241"/>
      <c r="L7" s="239"/>
      <c r="M7" s="34"/>
      <c r="N7" s="239"/>
      <c r="O7" s="34"/>
      <c r="P7" s="239"/>
      <c r="Q7" s="34"/>
      <c r="R7" s="239"/>
      <c r="S7" s="241"/>
    </row>
    <row r="8" spans="1:19" s="10" customFormat="1" ht="54.95" customHeight="1">
      <c r="A8" s="245"/>
      <c r="B8" s="72" t="s">
        <v>592</v>
      </c>
      <c r="C8" s="240"/>
      <c r="D8" s="11" t="s">
        <v>499</v>
      </c>
      <c r="E8" s="240"/>
      <c r="F8" s="340" t="s">
        <v>543</v>
      </c>
      <c r="G8" s="241"/>
      <c r="H8" s="562" t="s">
        <v>677</v>
      </c>
      <c r="I8" s="241"/>
      <c r="J8" s="572"/>
      <c r="K8" s="241"/>
      <c r="L8" s="239"/>
      <c r="M8" s="34"/>
      <c r="N8" s="239"/>
      <c r="O8" s="34"/>
      <c r="P8" s="239"/>
      <c r="Q8" s="34"/>
      <c r="R8" s="239"/>
      <c r="S8" s="241"/>
    </row>
    <row r="9" spans="1:19" s="10" customFormat="1" ht="54.95" customHeight="1">
      <c r="A9" s="245"/>
      <c r="B9" s="72" t="s">
        <v>607</v>
      </c>
      <c r="C9" s="240"/>
      <c r="D9" s="11" t="s">
        <v>499</v>
      </c>
      <c r="E9" s="240"/>
      <c r="F9" s="340" t="s">
        <v>608</v>
      </c>
      <c r="G9" s="241"/>
      <c r="H9" s="563"/>
      <c r="I9" s="241"/>
      <c r="J9" s="572"/>
      <c r="K9" s="241"/>
      <c r="L9" s="239"/>
      <c r="M9" s="34"/>
      <c r="N9" s="239"/>
      <c r="O9" s="34"/>
      <c r="P9" s="239"/>
      <c r="Q9" s="34"/>
      <c r="R9" s="239"/>
      <c r="S9" s="241"/>
    </row>
    <row r="10" spans="1:19" s="10" customFormat="1" ht="54.95" customHeight="1">
      <c r="A10" s="245"/>
      <c r="B10" s="72" t="s">
        <v>520</v>
      </c>
      <c r="C10" s="240"/>
      <c r="D10" s="11" t="s">
        <v>499</v>
      </c>
      <c r="E10" s="240"/>
      <c r="F10" s="340" t="s">
        <v>523</v>
      </c>
      <c r="G10" s="241"/>
      <c r="H10" s="564"/>
      <c r="I10" s="241"/>
      <c r="J10" s="572"/>
      <c r="K10" s="241"/>
      <c r="L10" s="239"/>
      <c r="M10" s="34"/>
      <c r="N10" s="239"/>
      <c r="O10" s="34"/>
      <c r="P10" s="239"/>
      <c r="Q10" s="34"/>
      <c r="R10" s="239"/>
      <c r="S10" s="241"/>
    </row>
    <row r="11" spans="1:19" s="10" customFormat="1" ht="47.25">
      <c r="A11" s="245"/>
      <c r="B11" s="408" t="s">
        <v>130</v>
      </c>
      <c r="C11" s="240"/>
      <c r="D11" s="11" t="s">
        <v>541</v>
      </c>
      <c r="E11" s="240"/>
      <c r="F11" s="341"/>
      <c r="G11" s="241"/>
      <c r="H11" s="90"/>
      <c r="I11" s="241"/>
      <c r="J11" s="572"/>
      <c r="K11" s="34"/>
      <c r="L11" s="239"/>
      <c r="M11" s="34"/>
      <c r="N11" s="239"/>
      <c r="O11" s="34"/>
      <c r="P11" s="239"/>
      <c r="Q11" s="34"/>
      <c r="R11" s="239"/>
      <c r="S11" s="34"/>
    </row>
    <row r="12" spans="1:19" s="10" customFormat="1" ht="47.25">
      <c r="A12" s="245"/>
      <c r="B12" s="408" t="s">
        <v>131</v>
      </c>
      <c r="C12" s="240"/>
      <c r="D12" s="11" t="s">
        <v>541</v>
      </c>
      <c r="E12" s="240"/>
      <c r="F12" s="341"/>
      <c r="G12" s="241"/>
      <c r="H12" s="90"/>
      <c r="I12" s="241"/>
      <c r="J12" s="572"/>
      <c r="K12" s="35"/>
      <c r="L12" s="239"/>
      <c r="M12" s="35"/>
      <c r="N12" s="239"/>
      <c r="O12" s="35"/>
      <c r="P12" s="239"/>
      <c r="Q12" s="35"/>
      <c r="R12" s="239"/>
      <c r="S12" s="35"/>
    </row>
    <row r="13" spans="1:19" s="10" customFormat="1" ht="72.95" customHeight="1">
      <c r="A13" s="245"/>
      <c r="B13" s="72" t="s">
        <v>132</v>
      </c>
      <c r="C13" s="240"/>
      <c r="D13" s="440" t="s">
        <v>499</v>
      </c>
      <c r="E13" s="240"/>
      <c r="F13" s="441" t="s">
        <v>778</v>
      </c>
      <c r="G13" s="240"/>
      <c r="H13" s="90" t="s">
        <v>692</v>
      </c>
      <c r="I13" s="240"/>
      <c r="J13" s="572"/>
      <c r="K13" s="34"/>
      <c r="L13" s="239"/>
      <c r="M13" s="34"/>
      <c r="N13" s="239"/>
      <c r="O13" s="34"/>
      <c r="P13" s="239"/>
      <c r="Q13" s="34"/>
      <c r="R13" s="239"/>
      <c r="S13" s="34"/>
    </row>
    <row r="14" spans="1:19" s="10" customFormat="1" ht="30">
      <c r="A14" s="245"/>
      <c r="B14" s="24" t="s">
        <v>133</v>
      </c>
      <c r="C14" s="240"/>
      <c r="D14" s="318" t="s">
        <v>499</v>
      </c>
      <c r="E14" s="240"/>
      <c r="F14" s="339" t="s">
        <v>540</v>
      </c>
      <c r="G14" s="241"/>
      <c r="H14" s="90" t="s">
        <v>693</v>
      </c>
      <c r="I14" s="241"/>
      <c r="J14" s="572"/>
      <c r="K14" s="241"/>
      <c r="L14" s="239"/>
      <c r="M14" s="241"/>
      <c r="N14" s="239"/>
      <c r="O14" s="241"/>
      <c r="P14" s="239"/>
      <c r="Q14" s="241"/>
      <c r="R14" s="239"/>
      <c r="S14" s="241"/>
    </row>
    <row r="15" spans="1:19" s="10" customFormat="1" ht="31.5">
      <c r="A15" s="245"/>
      <c r="B15" s="24" t="s">
        <v>134</v>
      </c>
      <c r="C15" s="240"/>
      <c r="D15" s="11" t="s">
        <v>541</v>
      </c>
      <c r="E15" s="240"/>
      <c r="F15" s="341"/>
      <c r="G15" s="241"/>
      <c r="H15" s="402"/>
      <c r="I15" s="241"/>
      <c r="J15" s="572"/>
      <c r="K15" s="241"/>
      <c r="L15" s="239"/>
      <c r="M15" s="241"/>
      <c r="N15" s="239"/>
      <c r="O15" s="241"/>
      <c r="P15" s="239"/>
      <c r="Q15" s="241"/>
      <c r="R15" s="239"/>
      <c r="S15" s="241"/>
    </row>
    <row r="16" spans="1:19" s="12" customFormat="1" ht="60">
      <c r="A16" s="56"/>
      <c r="B16" s="409" t="s">
        <v>135</v>
      </c>
      <c r="D16" s="11" t="s">
        <v>605</v>
      </c>
      <c r="F16" s="339" t="s">
        <v>606</v>
      </c>
      <c r="H16" s="410"/>
      <c r="J16" s="594"/>
    </row>
    <row r="17" spans="2:4">
      <c r="B17" s="208" t="s">
        <v>136</v>
      </c>
      <c r="D17" s="318" t="s">
        <v>499</v>
      </c>
    </row>
  </sheetData>
  <mergeCells count="2">
    <mergeCell ref="J7:J16"/>
    <mergeCell ref="H8:H10"/>
  </mergeCells>
  <hyperlinks>
    <hyperlink ref="F10" r:id="rId1" display="http://www.diputados.gob.mx/LeyesBiblio/ref/lmin.htm_x000a__x000a_"/>
    <hyperlink ref="F8" r:id="rId2" display="http://www.diputados.gob.mx/LeyesBiblio/ref/lftaip.htm_x000a__x000a_"/>
    <hyperlink ref="F16" r:id="rId3" display="https://eiti.transparenciapresupuestaria.gob.mx/swb/eiti/mineria"/>
    <hyperlink ref="F9" r:id="rId4"/>
    <hyperlink ref="F13" r:id="rId5"/>
  </hyperlinks>
  <pageMargins left="0.7" right="0.7" top="0.75" bottom="0.75" header="0.3" footer="0.3"/>
  <pageSetup paperSize="8" orientation="landscape" horizontalDpi="1200" verticalDpi="1200" r:id="rId6"/>
  <headerFooter>
    <oddHeader>&amp;C&amp;G</oddHeader>
  </headerFooter>
  <legacyDrawingHF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L19"/>
  <sheetViews>
    <sheetView zoomScale="91" zoomScaleNormal="91" zoomScalePageLayoutView="90" workbookViewId="0">
      <selection activeCell="J7" sqref="J7:J18"/>
    </sheetView>
  </sheetViews>
  <sheetFormatPr baseColWidth="10" defaultColWidth="10.5" defaultRowHeight="15.75"/>
  <cols>
    <col min="1" max="1" width="18" customWidth="1"/>
    <col min="2" max="2" width="41.125" style="15" customWidth="1"/>
    <col min="3" max="3" width="3.5" customWidth="1"/>
    <col min="4" max="4" width="41.375" customWidth="1"/>
    <col min="5" max="5" width="3.5" customWidth="1"/>
    <col min="6" max="6" width="35.375" customWidth="1"/>
    <col min="7" max="7" width="3.5" customWidth="1"/>
    <col min="8" max="8" width="30.5" customWidth="1"/>
    <col min="9" max="9" width="3.5" customWidth="1"/>
    <col min="10" max="10" width="47.87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98" width="10.875" style="33"/>
  </cols>
  <sheetData>
    <row r="1" spans="1:19" ht="26.25">
      <c r="A1" s="2" t="s">
        <v>137</v>
      </c>
    </row>
    <row r="3" spans="1:19" s="35" customFormat="1" ht="157.5">
      <c r="A3" s="215" t="s">
        <v>138</v>
      </c>
      <c r="B3" s="52" t="s">
        <v>139</v>
      </c>
      <c r="D3" s="11" t="s">
        <v>845</v>
      </c>
      <c r="F3" s="53"/>
      <c r="H3" s="53"/>
      <c r="J3" s="238"/>
      <c r="L3" s="239"/>
      <c r="N3" s="239"/>
      <c r="P3" s="239"/>
      <c r="R3" s="239"/>
    </row>
    <row r="4" spans="1:19" s="34" customFormat="1" ht="19.5">
      <c r="A4" s="51"/>
      <c r="B4" s="43"/>
      <c r="D4" s="43"/>
      <c r="F4" s="43"/>
      <c r="H4" s="43"/>
      <c r="J4" s="44"/>
      <c r="L4" s="44"/>
      <c r="N4" s="44"/>
      <c r="P4" s="44"/>
      <c r="R4" s="44"/>
    </row>
    <row r="5" spans="1:19" s="48" customFormat="1" ht="97.5">
      <c r="A5" s="46"/>
      <c r="B5" s="4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10" customFormat="1" ht="113.1" customHeight="1">
      <c r="A7" s="245"/>
      <c r="B7" s="17" t="s">
        <v>140</v>
      </c>
      <c r="C7" s="240"/>
      <c r="D7" s="11" t="s">
        <v>604</v>
      </c>
      <c r="E7" s="240"/>
      <c r="F7" s="444" t="s">
        <v>782</v>
      </c>
      <c r="G7" s="241"/>
      <c r="H7" s="562" t="s">
        <v>677</v>
      </c>
      <c r="I7" s="241"/>
      <c r="J7" s="595" t="s">
        <v>790</v>
      </c>
      <c r="K7" s="241"/>
      <c r="L7" s="239"/>
      <c r="M7" s="34"/>
      <c r="N7" s="239"/>
      <c r="O7" s="34"/>
      <c r="P7" s="239"/>
      <c r="Q7" s="34"/>
      <c r="R7" s="239"/>
      <c r="S7" s="241"/>
    </row>
    <row r="8" spans="1:19" s="10" customFormat="1" ht="246" customHeight="1">
      <c r="A8" s="245"/>
      <c r="B8" s="246" t="s">
        <v>141</v>
      </c>
      <c r="C8" s="240"/>
      <c r="D8" s="11" t="s">
        <v>780</v>
      </c>
      <c r="E8" s="240"/>
      <c r="F8" s="443" t="s">
        <v>789</v>
      </c>
      <c r="G8" s="241"/>
      <c r="H8" s="563"/>
      <c r="I8" s="241"/>
      <c r="J8" s="596"/>
      <c r="K8" s="34"/>
      <c r="L8" s="239"/>
      <c r="M8" s="34"/>
      <c r="N8" s="239"/>
      <c r="O8" s="34"/>
      <c r="P8" s="239"/>
      <c r="Q8" s="34"/>
      <c r="R8" s="239"/>
      <c r="S8" s="34"/>
    </row>
    <row r="9" spans="1:19" s="10" customFormat="1" ht="32.25" customHeight="1">
      <c r="A9" s="245"/>
      <c r="B9" s="247" t="s">
        <v>142</v>
      </c>
      <c r="C9" s="240"/>
      <c r="D9" s="11" t="s">
        <v>591</v>
      </c>
      <c r="E9" s="240"/>
      <c r="F9" s="442"/>
      <c r="G9" s="241"/>
      <c r="H9" s="563"/>
      <c r="I9" s="241"/>
      <c r="J9" s="596"/>
      <c r="K9" s="35"/>
      <c r="L9" s="239"/>
      <c r="M9" s="35"/>
      <c r="N9" s="239"/>
      <c r="O9" s="35"/>
      <c r="P9" s="239"/>
      <c r="Q9" s="35"/>
      <c r="R9" s="239"/>
      <c r="S9" s="35"/>
    </row>
    <row r="10" spans="1:19" s="10" customFormat="1" ht="32.25" customHeight="1">
      <c r="A10" s="245"/>
      <c r="B10" s="247" t="s">
        <v>143</v>
      </c>
      <c r="C10" s="240"/>
      <c r="D10" s="11" t="s">
        <v>841</v>
      </c>
      <c r="E10" s="240"/>
      <c r="F10" s="90"/>
      <c r="G10" s="241"/>
      <c r="H10" s="563"/>
      <c r="I10" s="241"/>
      <c r="J10" s="596"/>
      <c r="K10" s="35"/>
      <c r="L10" s="239"/>
      <c r="M10" s="35"/>
      <c r="N10" s="239"/>
      <c r="O10" s="35"/>
      <c r="P10" s="239"/>
      <c r="Q10" s="35"/>
      <c r="R10" s="239"/>
      <c r="S10" s="35"/>
    </row>
    <row r="11" spans="1:19" s="10" customFormat="1" ht="32.25" customHeight="1">
      <c r="A11" s="245"/>
      <c r="B11" s="209" t="s">
        <v>144</v>
      </c>
      <c r="C11" s="240"/>
      <c r="D11" s="11" t="s">
        <v>842</v>
      </c>
      <c r="E11" s="240"/>
      <c r="F11" s="90"/>
      <c r="G11" s="241"/>
      <c r="H11" s="563"/>
      <c r="I11" s="241"/>
      <c r="J11" s="596"/>
      <c r="K11" s="34"/>
      <c r="L11" s="239"/>
      <c r="M11" s="34"/>
      <c r="N11" s="239"/>
      <c r="O11" s="34"/>
      <c r="P11" s="239"/>
      <c r="Q11" s="34"/>
      <c r="R11" s="239"/>
      <c r="S11" s="34"/>
    </row>
    <row r="12" spans="1:19" s="10" customFormat="1" ht="32.25" customHeight="1">
      <c r="A12" s="245"/>
      <c r="B12" s="247" t="s">
        <v>145</v>
      </c>
      <c r="C12" s="240"/>
      <c r="D12" s="11" t="s">
        <v>591</v>
      </c>
      <c r="E12" s="240"/>
      <c r="F12" s="90"/>
      <c r="G12" s="241"/>
      <c r="H12" s="563"/>
      <c r="I12" s="241"/>
      <c r="J12" s="596"/>
      <c r="K12" s="241"/>
      <c r="L12" s="239"/>
      <c r="M12" s="241"/>
      <c r="N12" s="239"/>
      <c r="O12" s="241"/>
      <c r="P12" s="239"/>
      <c r="Q12" s="241"/>
      <c r="R12" s="239"/>
      <c r="S12" s="241"/>
    </row>
    <row r="13" spans="1:19" s="10" customFormat="1" ht="32.25" customHeight="1">
      <c r="A13" s="245"/>
      <c r="B13" s="246" t="s">
        <v>146</v>
      </c>
      <c r="C13" s="240"/>
      <c r="D13" s="11" t="s">
        <v>843</v>
      </c>
      <c r="E13" s="240"/>
      <c r="F13" s="333" t="s">
        <v>844</v>
      </c>
      <c r="G13" s="241"/>
      <c r="H13" s="563"/>
      <c r="I13" s="241"/>
      <c r="J13" s="596"/>
      <c r="K13" s="241"/>
      <c r="L13" s="239"/>
      <c r="M13" s="241"/>
      <c r="N13" s="239"/>
      <c r="O13" s="241"/>
      <c r="P13" s="239"/>
      <c r="Q13" s="241"/>
      <c r="R13" s="239"/>
      <c r="S13" s="241"/>
    </row>
    <row r="14" spans="1:19" s="10" customFormat="1" ht="32.25" customHeight="1">
      <c r="A14" s="245"/>
      <c r="B14" s="246" t="s">
        <v>147</v>
      </c>
      <c r="C14" s="240"/>
      <c r="D14" s="11" t="s">
        <v>591</v>
      </c>
      <c r="E14" s="240"/>
      <c r="F14" s="90"/>
      <c r="G14" s="241"/>
      <c r="H14" s="563"/>
      <c r="I14" s="241"/>
      <c r="J14" s="596"/>
      <c r="K14" s="241"/>
      <c r="L14" s="239"/>
      <c r="M14" s="241"/>
      <c r="N14" s="239"/>
      <c r="O14" s="241"/>
      <c r="P14" s="239"/>
      <c r="Q14" s="241"/>
      <c r="R14" s="239"/>
      <c r="S14" s="241"/>
    </row>
    <row r="15" spans="1:19" s="10" customFormat="1" ht="32.25" customHeight="1">
      <c r="A15" s="245"/>
      <c r="B15" s="247" t="s">
        <v>148</v>
      </c>
      <c r="C15" s="240"/>
      <c r="D15" s="11"/>
      <c r="E15" s="240"/>
      <c r="F15" s="90"/>
      <c r="G15" s="36"/>
      <c r="H15" s="563"/>
      <c r="I15" s="36"/>
      <c r="J15" s="596"/>
      <c r="K15" s="36"/>
      <c r="L15" s="239"/>
      <c r="M15" s="36"/>
      <c r="N15" s="239"/>
      <c r="O15" s="36"/>
      <c r="P15" s="239"/>
      <c r="Q15" s="36"/>
      <c r="R15" s="239"/>
      <c r="S15" s="36"/>
    </row>
    <row r="16" spans="1:19" s="10" customFormat="1" ht="32.25" customHeight="1">
      <c r="A16" s="245"/>
      <c r="B16" s="246" t="s">
        <v>149</v>
      </c>
      <c r="C16" s="240"/>
      <c r="D16" s="11" t="s">
        <v>591</v>
      </c>
      <c r="E16" s="240"/>
      <c r="F16" s="90"/>
      <c r="G16" s="36"/>
      <c r="H16" s="563"/>
      <c r="I16" s="36"/>
      <c r="J16" s="596"/>
      <c r="K16" s="36"/>
      <c r="L16" s="239"/>
      <c r="M16" s="36"/>
      <c r="N16" s="239"/>
      <c r="O16" s="36"/>
      <c r="P16" s="239"/>
      <c r="Q16" s="36"/>
      <c r="R16" s="239"/>
      <c r="S16" s="36"/>
    </row>
    <row r="17" spans="1:19" s="10" customFormat="1" ht="32.25" customHeight="1">
      <c r="A17" s="245"/>
      <c r="B17" s="210" t="s">
        <v>150</v>
      </c>
      <c r="C17" s="240"/>
      <c r="D17" s="11" t="s">
        <v>668</v>
      </c>
      <c r="E17" s="240"/>
      <c r="F17" s="332" t="s">
        <v>781</v>
      </c>
      <c r="G17" s="36"/>
      <c r="H17" s="563"/>
      <c r="I17" s="36"/>
      <c r="J17" s="596"/>
      <c r="K17" s="36"/>
      <c r="L17" s="239"/>
      <c r="M17" s="36"/>
      <c r="N17" s="239"/>
      <c r="O17" s="36"/>
      <c r="P17" s="239"/>
      <c r="Q17" s="36"/>
      <c r="R17" s="239"/>
      <c r="S17" s="36"/>
    </row>
    <row r="18" spans="1:19" s="10" customFormat="1" ht="32.25" customHeight="1">
      <c r="A18" s="245"/>
      <c r="B18" s="17" t="s">
        <v>151</v>
      </c>
      <c r="C18" s="240"/>
      <c r="D18" s="11" t="s">
        <v>591</v>
      </c>
      <c r="E18" s="240"/>
      <c r="F18" s="90"/>
      <c r="G18" s="36"/>
      <c r="H18" s="564"/>
      <c r="I18" s="36"/>
      <c r="J18" s="597"/>
      <c r="K18" s="36"/>
      <c r="L18" s="239"/>
      <c r="M18" s="36"/>
      <c r="N18" s="239"/>
      <c r="O18" s="36"/>
      <c r="P18" s="239"/>
      <c r="Q18" s="36"/>
      <c r="R18" s="239"/>
      <c r="S18" s="36"/>
    </row>
    <row r="19" spans="1:19" s="12" customFormat="1">
      <c r="A19" s="56"/>
      <c r="B19" s="86"/>
    </row>
  </sheetData>
  <mergeCells count="2">
    <mergeCell ref="J7:J18"/>
    <mergeCell ref="H7:H18"/>
  </mergeCells>
  <hyperlinks>
    <hyperlink ref="F17" r:id="rId1"/>
    <hyperlink ref="F7" r:id="rId2" display="https://datos.gob.mx/blog/mexico-en-la-cumbre-anticorrupcion-2016-datos-abiertos-y-contrataciones-abiertas"/>
    <hyperlink ref="F13" r:id="rId3"/>
  </hyperlinks>
  <pageMargins left="0.7" right="0.7" top="0.75" bottom="0.75" header="0.3" footer="0.3"/>
  <pageSetup paperSize="8" orientation="landscape" horizontalDpi="1200" verticalDpi="1200" r:id="rId4"/>
  <headerFooter>
    <oddHeader>&amp;C&amp;G</oddHeader>
  </headerFooter>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25"/>
  <sheetViews>
    <sheetView zoomScale="62" zoomScaleNormal="62" workbookViewId="0">
      <selection activeCell="B9" sqref="B9"/>
    </sheetView>
  </sheetViews>
  <sheetFormatPr baseColWidth="10" defaultColWidth="10.5" defaultRowHeight="15.75"/>
  <cols>
    <col min="1" max="1" width="15" customWidth="1"/>
    <col min="2" max="2" width="65.375" style="16" customWidth="1"/>
    <col min="3" max="3" width="3.375" customWidth="1"/>
    <col min="4" max="4" width="33.875" customWidth="1"/>
    <col min="5" max="5" width="3.375" customWidth="1"/>
    <col min="6" max="6" width="39.625" customWidth="1"/>
    <col min="7" max="7" width="3.375" customWidth="1"/>
    <col min="8" max="8" width="26.375" customWidth="1"/>
    <col min="9" max="9" width="3.375" customWidth="1"/>
    <col min="10" max="10" width="51" customWidth="1"/>
    <col min="11" max="11" width="3.375" customWidth="1"/>
    <col min="12" max="12" width="39.5" customWidth="1"/>
    <col min="13" max="13" width="3.375" customWidth="1"/>
    <col min="14" max="14" width="39.5" customWidth="1"/>
    <col min="15" max="15" width="3.375" customWidth="1"/>
    <col min="16" max="16" width="39.5" customWidth="1"/>
    <col min="17" max="17" width="3.375" customWidth="1"/>
    <col min="18" max="18" width="39.5" customWidth="1"/>
    <col min="19" max="19" width="3.375" customWidth="1"/>
  </cols>
  <sheetData>
    <row r="1" spans="1:19" ht="26.25">
      <c r="A1" s="2" t="s">
        <v>152</v>
      </c>
    </row>
    <row r="3" spans="1:19" s="35" customFormat="1" ht="157.5">
      <c r="A3" s="215" t="s">
        <v>153</v>
      </c>
      <c r="B3" s="52" t="s">
        <v>154</v>
      </c>
      <c r="D3" s="11" t="s">
        <v>840</v>
      </c>
      <c r="F3" s="53"/>
      <c r="H3" s="53"/>
      <c r="J3" s="238"/>
      <c r="L3" s="239"/>
      <c r="N3" s="239"/>
      <c r="P3" s="239"/>
      <c r="R3" s="239"/>
    </row>
    <row r="4" spans="1:19" s="34" customFormat="1" ht="19.5">
      <c r="A4" s="51"/>
      <c r="B4" s="43"/>
      <c r="D4" s="43"/>
      <c r="F4" s="43"/>
      <c r="H4" s="43"/>
      <c r="J4" s="44"/>
      <c r="L4" s="44"/>
      <c r="N4" s="44"/>
      <c r="P4" s="44"/>
      <c r="R4" s="44"/>
    </row>
    <row r="5" spans="1:19" s="48" customFormat="1" ht="97.5">
      <c r="A5" s="46"/>
      <c r="B5" s="87" t="s">
        <v>79</v>
      </c>
      <c r="D5" s="81" t="s">
        <v>80</v>
      </c>
      <c r="E5" s="41"/>
      <c r="F5" s="81" t="s">
        <v>81</v>
      </c>
      <c r="G5" s="41"/>
      <c r="H5" s="81" t="s">
        <v>82</v>
      </c>
      <c r="J5" s="42" t="s">
        <v>83</v>
      </c>
      <c r="K5" s="41"/>
      <c r="L5" s="42" t="s">
        <v>84</v>
      </c>
      <c r="M5" s="41"/>
      <c r="N5" s="42" t="s">
        <v>85</v>
      </c>
      <c r="O5" s="41"/>
      <c r="P5" s="42" t="s">
        <v>86</v>
      </c>
      <c r="Q5" s="41"/>
      <c r="R5" s="42" t="s">
        <v>87</v>
      </c>
      <c r="S5" s="41"/>
    </row>
    <row r="6" spans="1:19" s="34" customFormat="1" ht="19.5">
      <c r="A6" s="51"/>
      <c r="B6" s="43"/>
      <c r="D6" s="43"/>
      <c r="F6" s="43"/>
      <c r="H6" s="43"/>
      <c r="J6" s="44"/>
      <c r="L6" s="44"/>
      <c r="N6" s="44"/>
      <c r="P6" s="44"/>
      <c r="R6" s="44"/>
    </row>
    <row r="7" spans="1:19" s="35" customFormat="1" ht="31.5">
      <c r="A7" s="215" t="s">
        <v>101</v>
      </c>
      <c r="B7" s="52" t="s">
        <v>155</v>
      </c>
      <c r="D7" s="11" t="s">
        <v>103</v>
      </c>
      <c r="F7" s="53"/>
      <c r="H7" s="53"/>
      <c r="J7" s="238"/>
    </row>
    <row r="8" spans="1:19" s="34" customFormat="1" ht="19.5">
      <c r="A8" s="62"/>
      <c r="B8" s="43"/>
      <c r="D8" s="43"/>
      <c r="F8" s="43"/>
      <c r="H8" s="43"/>
      <c r="J8" s="44"/>
    </row>
    <row r="9" spans="1:19" s="10" customFormat="1" ht="120" customHeight="1">
      <c r="A9" s="215" t="s">
        <v>156</v>
      </c>
      <c r="B9" s="24" t="s">
        <v>157</v>
      </c>
      <c r="C9" s="240"/>
      <c r="D9" s="11" t="s">
        <v>499</v>
      </c>
      <c r="E9" s="240"/>
      <c r="F9" s="338" t="s">
        <v>669</v>
      </c>
      <c r="G9" s="241"/>
      <c r="H9" s="562" t="s">
        <v>670</v>
      </c>
      <c r="I9" s="241"/>
      <c r="J9" s="599" t="s">
        <v>786</v>
      </c>
      <c r="K9" s="241"/>
      <c r="L9" s="239"/>
      <c r="M9" s="34"/>
      <c r="N9" s="239"/>
      <c r="O9" s="34"/>
      <c r="P9" s="239"/>
      <c r="Q9" s="34"/>
      <c r="R9" s="239"/>
      <c r="S9" s="241"/>
    </row>
    <row r="10" spans="1:19" s="10" customFormat="1" ht="51" customHeight="1">
      <c r="A10" s="583" t="s">
        <v>158</v>
      </c>
      <c r="B10" s="248" t="s">
        <v>159</v>
      </c>
      <c r="C10" s="240"/>
      <c r="D10" s="562" t="s">
        <v>499</v>
      </c>
      <c r="E10" s="240"/>
      <c r="F10" s="605" t="s">
        <v>695</v>
      </c>
      <c r="G10" s="241"/>
      <c r="H10" s="563"/>
      <c r="I10" s="241"/>
      <c r="J10" s="600"/>
      <c r="K10" s="34"/>
      <c r="L10" s="239"/>
      <c r="M10" s="34"/>
      <c r="N10" s="239"/>
      <c r="O10" s="34"/>
      <c r="P10" s="239"/>
      <c r="Q10" s="34"/>
      <c r="R10" s="239"/>
      <c r="S10" s="34"/>
    </row>
    <row r="11" spans="1:19" s="10" customFormat="1" ht="51" customHeight="1">
      <c r="A11" s="585"/>
      <c r="B11" s="249" t="s">
        <v>160</v>
      </c>
      <c r="C11" s="240"/>
      <c r="D11" s="563"/>
      <c r="E11" s="240"/>
      <c r="F11" s="606"/>
      <c r="G11" s="241"/>
      <c r="H11" s="563"/>
      <c r="I11" s="241"/>
      <c r="J11" s="600"/>
      <c r="K11" s="35"/>
      <c r="L11" s="239"/>
      <c r="M11" s="35"/>
      <c r="N11" s="239"/>
      <c r="O11" s="35"/>
      <c r="P11" s="239"/>
      <c r="Q11" s="35"/>
      <c r="R11" s="239"/>
      <c r="S11" s="35"/>
    </row>
    <row r="12" spans="1:19" s="10" customFormat="1" ht="51" customHeight="1">
      <c r="A12" s="585"/>
      <c r="B12" s="249" t="s">
        <v>161</v>
      </c>
      <c r="C12" s="240"/>
      <c r="D12" s="563"/>
      <c r="E12" s="240"/>
      <c r="F12" s="606"/>
      <c r="G12" s="241"/>
      <c r="H12" s="563"/>
      <c r="I12" s="241"/>
      <c r="J12" s="600"/>
      <c r="K12" s="34"/>
      <c r="L12" s="239"/>
      <c r="M12" s="34"/>
      <c r="N12" s="239"/>
      <c r="O12" s="34"/>
      <c r="P12" s="239"/>
      <c r="Q12" s="34"/>
      <c r="R12" s="239"/>
      <c r="S12" s="34"/>
    </row>
    <row r="13" spans="1:19" s="10" customFormat="1" ht="51" customHeight="1">
      <c r="A13" s="585"/>
      <c r="B13" s="249" t="s">
        <v>162</v>
      </c>
      <c r="C13" s="240"/>
      <c r="D13" s="563"/>
      <c r="E13" s="240"/>
      <c r="F13" s="606"/>
      <c r="G13" s="241"/>
      <c r="H13" s="563"/>
      <c r="I13" s="241"/>
      <c r="J13" s="600"/>
      <c r="K13" s="241"/>
      <c r="L13" s="239"/>
      <c r="M13" s="241"/>
      <c r="N13" s="239"/>
      <c r="O13" s="241"/>
      <c r="P13" s="239"/>
      <c r="Q13" s="241"/>
      <c r="R13" s="239"/>
      <c r="S13" s="241"/>
    </row>
    <row r="14" spans="1:19" s="10" customFormat="1" ht="51" customHeight="1">
      <c r="A14" s="585"/>
      <c r="B14" s="249" t="s">
        <v>163</v>
      </c>
      <c r="C14" s="240"/>
      <c r="D14" s="563"/>
      <c r="E14" s="240"/>
      <c r="F14" s="606"/>
      <c r="G14" s="241"/>
      <c r="H14" s="563"/>
      <c r="I14" s="241"/>
      <c r="J14" s="600"/>
      <c r="K14" s="241"/>
      <c r="L14" s="239"/>
      <c r="M14" s="241"/>
      <c r="N14" s="239"/>
      <c r="O14" s="241"/>
      <c r="P14" s="239"/>
      <c r="Q14" s="241"/>
      <c r="R14" s="239"/>
      <c r="S14" s="241"/>
    </row>
    <row r="15" spans="1:19" s="10" customFormat="1" ht="51" customHeight="1">
      <c r="A15" s="585"/>
      <c r="B15" s="249" t="s">
        <v>164</v>
      </c>
      <c r="C15" s="240"/>
      <c r="D15" s="564"/>
      <c r="E15" s="240"/>
      <c r="F15" s="607"/>
      <c r="G15" s="241"/>
      <c r="H15" s="563"/>
      <c r="I15" s="241"/>
      <c r="J15" s="600"/>
      <c r="K15" s="241"/>
      <c r="L15" s="239"/>
      <c r="M15" s="241"/>
      <c r="N15" s="239"/>
      <c r="O15" s="241"/>
      <c r="P15" s="239"/>
      <c r="Q15" s="241"/>
      <c r="R15" s="239"/>
      <c r="S15" s="241"/>
    </row>
    <row r="16" spans="1:19" s="10" customFormat="1" ht="51" customHeight="1">
      <c r="A16" s="583" t="s">
        <v>165</v>
      </c>
      <c r="B16" s="24" t="s">
        <v>166</v>
      </c>
      <c r="C16" s="240"/>
      <c r="D16" s="562" t="s">
        <v>499</v>
      </c>
      <c r="E16" s="240"/>
      <c r="F16" s="332" t="s">
        <v>696</v>
      </c>
      <c r="G16" s="36"/>
      <c r="H16" s="563"/>
      <c r="I16" s="36"/>
      <c r="J16" s="600"/>
      <c r="K16" s="36"/>
      <c r="L16" s="239"/>
      <c r="M16" s="36"/>
      <c r="N16" s="239"/>
      <c r="O16" s="36"/>
      <c r="P16" s="239"/>
      <c r="Q16" s="36"/>
      <c r="R16" s="239"/>
      <c r="S16" s="36"/>
    </row>
    <row r="17" spans="1:19" s="10" customFormat="1" ht="51" customHeight="1">
      <c r="A17" s="585"/>
      <c r="B17" s="24" t="s">
        <v>167</v>
      </c>
      <c r="C17" s="240"/>
      <c r="D17" s="564"/>
      <c r="E17" s="240"/>
      <c r="F17" s="322" t="s">
        <v>666</v>
      </c>
      <c r="G17" s="36"/>
      <c r="H17" s="563"/>
      <c r="I17" s="36"/>
      <c r="J17" s="600"/>
      <c r="K17" s="36"/>
      <c r="L17" s="239"/>
      <c r="M17" s="36"/>
      <c r="N17" s="239"/>
      <c r="O17" s="36"/>
      <c r="P17" s="239"/>
      <c r="Q17" s="36"/>
      <c r="R17" s="239"/>
      <c r="S17" s="36"/>
    </row>
    <row r="18" spans="1:19" s="10" customFormat="1" ht="69" customHeight="1">
      <c r="A18" s="583" t="s">
        <v>168</v>
      </c>
      <c r="B18" s="249" t="s">
        <v>169</v>
      </c>
      <c r="C18" s="240"/>
      <c r="D18" s="562" t="s">
        <v>499</v>
      </c>
      <c r="E18" s="240"/>
      <c r="F18" s="602" t="s">
        <v>783</v>
      </c>
      <c r="G18" s="36"/>
      <c r="H18" s="563"/>
      <c r="I18" s="36"/>
      <c r="J18" s="600"/>
      <c r="K18" s="36"/>
      <c r="L18" s="239"/>
      <c r="M18" s="36"/>
      <c r="N18" s="239"/>
      <c r="O18" s="36"/>
      <c r="P18" s="239"/>
      <c r="Q18" s="36"/>
      <c r="R18" s="239"/>
      <c r="S18" s="36"/>
    </row>
    <row r="19" spans="1:19" s="10" customFormat="1" ht="69" customHeight="1">
      <c r="A19" s="585"/>
      <c r="B19" s="249" t="s">
        <v>170</v>
      </c>
      <c r="C19" s="240"/>
      <c r="D19" s="563"/>
      <c r="E19" s="240"/>
      <c r="F19" s="603"/>
      <c r="G19" s="36"/>
      <c r="H19" s="563"/>
      <c r="I19" s="36"/>
      <c r="J19" s="600"/>
      <c r="K19" s="36"/>
      <c r="L19" s="239"/>
      <c r="M19" s="36"/>
      <c r="N19" s="239"/>
      <c r="O19" s="36"/>
      <c r="P19" s="239"/>
      <c r="Q19" s="36"/>
      <c r="R19" s="239"/>
      <c r="S19" s="36"/>
    </row>
    <row r="20" spans="1:19" s="10" customFormat="1" ht="69" customHeight="1">
      <c r="A20" s="585"/>
      <c r="B20" s="249" t="s">
        <v>171</v>
      </c>
      <c r="C20" s="240"/>
      <c r="D20" s="563"/>
      <c r="E20" s="240"/>
      <c r="F20" s="603"/>
      <c r="G20" s="36"/>
      <c r="H20" s="563"/>
      <c r="I20" s="36"/>
      <c r="J20" s="600"/>
      <c r="K20" s="36"/>
      <c r="L20" s="239"/>
      <c r="M20" s="36"/>
      <c r="N20" s="239"/>
      <c r="O20" s="36"/>
      <c r="P20" s="239"/>
      <c r="Q20" s="36"/>
      <c r="R20" s="239"/>
      <c r="S20" s="36"/>
    </row>
    <row r="21" spans="1:19" s="10" customFormat="1" ht="69" customHeight="1">
      <c r="A21" s="585"/>
      <c r="B21" s="249" t="s">
        <v>172</v>
      </c>
      <c r="C21" s="240"/>
      <c r="D21" s="564"/>
      <c r="E21" s="240"/>
      <c r="F21" s="604"/>
      <c r="G21" s="36"/>
      <c r="H21" s="563"/>
      <c r="I21" s="36"/>
      <c r="J21" s="600"/>
      <c r="K21" s="36"/>
      <c r="L21" s="239"/>
      <c r="M21" s="36"/>
      <c r="N21" s="239"/>
      <c r="O21" s="36"/>
      <c r="P21" s="239"/>
      <c r="Q21" s="36"/>
      <c r="R21" s="239"/>
      <c r="S21" s="36"/>
    </row>
    <row r="22" spans="1:19" s="10" customFormat="1" ht="165" customHeight="1">
      <c r="A22" s="583" t="s">
        <v>173</v>
      </c>
      <c r="B22" s="249" t="s">
        <v>174</v>
      </c>
      <c r="C22" s="240"/>
      <c r="D22" s="11" t="s">
        <v>499</v>
      </c>
      <c r="E22" s="240"/>
      <c r="F22" s="332" t="s">
        <v>697</v>
      </c>
      <c r="G22" s="36"/>
      <c r="H22" s="563"/>
      <c r="I22" s="36"/>
      <c r="J22" s="600"/>
      <c r="K22" s="36"/>
      <c r="L22" s="239"/>
      <c r="M22" s="36"/>
      <c r="N22" s="239"/>
      <c r="O22" s="36"/>
      <c r="P22" s="239"/>
      <c r="Q22" s="36"/>
      <c r="R22" s="239"/>
      <c r="S22" s="36"/>
    </row>
    <row r="23" spans="1:19" s="10" customFormat="1" ht="51" customHeight="1">
      <c r="A23" s="598"/>
      <c r="B23" s="249" t="s">
        <v>175</v>
      </c>
      <c r="C23" s="240"/>
      <c r="D23" s="11" t="s">
        <v>603</v>
      </c>
      <c r="E23" s="240"/>
      <c r="F23" s="338"/>
      <c r="G23" s="36"/>
      <c r="H23" s="563"/>
      <c r="I23" s="36"/>
      <c r="J23" s="600"/>
      <c r="K23" s="36"/>
      <c r="L23" s="239"/>
      <c r="M23" s="36"/>
      <c r="N23" s="239"/>
      <c r="O23" s="36"/>
      <c r="P23" s="239"/>
      <c r="Q23" s="36"/>
      <c r="R23" s="239"/>
      <c r="S23" s="36"/>
    </row>
    <row r="24" spans="1:19" s="10" customFormat="1" ht="153" customHeight="1">
      <c r="A24" s="215" t="s">
        <v>176</v>
      </c>
      <c r="B24" s="249" t="s">
        <v>177</v>
      </c>
      <c r="C24" s="240"/>
      <c r="D24" s="11" t="s">
        <v>499</v>
      </c>
      <c r="E24" s="240"/>
      <c r="F24" s="332" t="s">
        <v>665</v>
      </c>
      <c r="G24" s="36"/>
      <c r="H24" s="564"/>
      <c r="I24" s="36"/>
      <c r="J24" s="601"/>
      <c r="K24" s="36"/>
      <c r="L24" s="239"/>
      <c r="M24" s="36"/>
      <c r="N24" s="239"/>
      <c r="O24" s="36"/>
      <c r="P24" s="239"/>
      <c r="Q24" s="36"/>
      <c r="R24" s="239"/>
      <c r="S24" s="36"/>
    </row>
    <row r="25" spans="1:19" s="12" customFormat="1">
      <c r="A25" s="56"/>
      <c r="B25" s="89"/>
    </row>
  </sheetData>
  <mergeCells count="11">
    <mergeCell ref="A10:A15"/>
    <mergeCell ref="A16:A17"/>
    <mergeCell ref="A18:A21"/>
    <mergeCell ref="A22:A23"/>
    <mergeCell ref="J9:J24"/>
    <mergeCell ref="F18:F21"/>
    <mergeCell ref="F10:F15"/>
    <mergeCell ref="H9:H24"/>
    <mergeCell ref="D10:D15"/>
    <mergeCell ref="D16:D17"/>
    <mergeCell ref="D18:D21"/>
  </mergeCells>
  <hyperlinks>
    <hyperlink ref="F24" r:id="rId1" display="https://www.pemex.com/acerca/marco_normativo/Paginas/estatutos-de-gobierno.aspx_x000a__x000a_"/>
    <hyperlink ref="F22" r:id="rId2" display="https://www.pemex.com/ri/finanzas/Resultados%20anuales/Dictamen%20Consolidado%20dic%202019.pdf_x000a__x000a_"/>
    <hyperlink ref="F17" r:id="rId3"/>
    <hyperlink ref="F10" r:id="rId4" display="https://www.pemex.com/acerca/marco_normativo/Paginas/default.aspx"/>
    <hyperlink ref="F18" r:id="rId5" display="https://www.pemex.com/ri/finanzas/Resultados%20anuales/Dictamen%20Consolidado%20dic%202019.pdf_x000a__x000a_Entidades Subsidiarias - p12_x000a_Listado compañias subsidiarias - p 41_x000a__x000a_Listado de inversiones en negocio conjuntos, asociadas y otras - p 59_x000a__x000a_Contratos producción compartida / licencia - p 70 -73"/>
  </hyperlinks>
  <pageMargins left="0.7" right="0.7" top="0.75" bottom="0.75" header="0.3" footer="0.3"/>
  <pageSetup paperSize="8" orientation="landscape" horizontalDpi="1200" verticalDpi="1200" r:id="rId6"/>
  <headerFooter>
    <oddHeader>&amp;C&amp;G</oddHeader>
  </headerFooter>
  <legacyDrawingHF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L12"/>
  <sheetViews>
    <sheetView zoomScale="70" zoomScaleNormal="70" workbookViewId="0">
      <selection activeCell="F4" sqref="F4"/>
    </sheetView>
  </sheetViews>
  <sheetFormatPr baseColWidth="10" defaultColWidth="10.5" defaultRowHeight="15.75"/>
  <cols>
    <col min="1" max="1" width="31" customWidth="1"/>
    <col min="2" max="2" width="37.5" customWidth="1"/>
    <col min="3" max="3" width="3" customWidth="1"/>
    <col min="4" max="4" width="39" customWidth="1"/>
    <col min="5" max="5" width="3" customWidth="1"/>
    <col min="6" max="6" width="60.625" style="352" customWidth="1"/>
    <col min="7" max="7" width="3" customWidth="1"/>
    <col min="8" max="8" width="28.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8" ht="26.25">
      <c r="A1" s="2" t="s">
        <v>178</v>
      </c>
    </row>
    <row r="3" spans="1:298" s="28" customFormat="1" ht="126">
      <c r="A3" s="29" t="s">
        <v>179</v>
      </c>
      <c r="B3" s="30" t="s">
        <v>180</v>
      </c>
      <c r="C3" s="31"/>
      <c r="D3" s="11" t="s">
        <v>840</v>
      </c>
      <c r="E3" s="31"/>
      <c r="F3" s="351"/>
      <c r="G3" s="31"/>
      <c r="H3" s="32"/>
      <c r="I3" s="31"/>
      <c r="J3" s="250"/>
      <c r="L3" s="251"/>
      <c r="N3" s="251"/>
      <c r="P3" s="251"/>
      <c r="R3" s="251"/>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row>
    <row r="4" spans="1:298" s="6" customFormat="1" ht="19.5">
      <c r="B4" s="4"/>
      <c r="C4" s="3"/>
      <c r="D4" s="4"/>
      <c r="E4" s="3"/>
      <c r="F4" s="5"/>
      <c r="G4" s="3"/>
      <c r="H4" s="4"/>
      <c r="I4" s="3"/>
      <c r="J4" s="5"/>
      <c r="L4" s="5"/>
      <c r="N4" s="5"/>
      <c r="P4" s="5"/>
      <c r="R4" s="5"/>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row>
    <row r="5" spans="1:298" s="6" customFormat="1" ht="117">
      <c r="A5" s="3"/>
      <c r="B5" s="4" t="s">
        <v>79</v>
      </c>
      <c r="C5" s="3"/>
      <c r="D5" s="81" t="s">
        <v>80</v>
      </c>
      <c r="E5" s="41"/>
      <c r="F5" s="42" t="s">
        <v>81</v>
      </c>
      <c r="G5" s="41"/>
      <c r="H5" s="81" t="s">
        <v>82</v>
      </c>
      <c r="I5" s="48"/>
      <c r="J5" s="42" t="s">
        <v>83</v>
      </c>
      <c r="K5" s="25"/>
      <c r="L5" s="26" t="s">
        <v>84</v>
      </c>
      <c r="M5" s="25"/>
      <c r="N5" s="26" t="s">
        <v>85</v>
      </c>
      <c r="O5" s="25"/>
      <c r="P5" s="26" t="s">
        <v>86</v>
      </c>
      <c r="Q5" s="25"/>
      <c r="R5" s="26" t="s">
        <v>87</v>
      </c>
      <c r="S5" s="25"/>
    </row>
    <row r="6" spans="1:298" s="6" customFormat="1" ht="19.5">
      <c r="B6" s="4"/>
      <c r="C6" s="3"/>
      <c r="D6" s="4"/>
      <c r="E6" s="3"/>
      <c r="F6" s="5"/>
      <c r="G6" s="3"/>
      <c r="H6" s="4"/>
      <c r="I6" s="3"/>
      <c r="J6" s="5"/>
      <c r="L6" s="5"/>
      <c r="N6" s="5"/>
      <c r="P6" s="5"/>
      <c r="R6" s="5"/>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row>
    <row r="7" spans="1:298" s="7" customFormat="1" ht="31.5">
      <c r="A7" s="611" t="s">
        <v>88</v>
      </c>
      <c r="B7" s="420" t="s">
        <v>181</v>
      </c>
      <c r="C7" s="253"/>
      <c r="D7" s="617" t="s">
        <v>610</v>
      </c>
      <c r="E7" s="253"/>
      <c r="F7" s="332" t="s">
        <v>614</v>
      </c>
      <c r="G7" s="254"/>
      <c r="H7" s="614" t="s">
        <v>734</v>
      </c>
      <c r="I7" s="254"/>
      <c r="J7" s="608" t="s">
        <v>785</v>
      </c>
      <c r="K7" s="255"/>
      <c r="L7" s="251"/>
      <c r="M7" s="255"/>
      <c r="N7" s="251"/>
      <c r="O7" s="255"/>
      <c r="P7" s="251"/>
      <c r="Q7" s="255"/>
      <c r="R7" s="251"/>
      <c r="S7" s="255"/>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c r="CG7" s="227"/>
      <c r="CH7" s="227"/>
      <c r="CI7" s="227"/>
      <c r="CJ7" s="227"/>
      <c r="CK7" s="227"/>
      <c r="CL7" s="227"/>
      <c r="CM7" s="227"/>
      <c r="CN7" s="227"/>
      <c r="CO7" s="227"/>
      <c r="CP7" s="227"/>
      <c r="CQ7" s="227"/>
      <c r="CR7" s="227"/>
      <c r="CS7" s="227"/>
      <c r="CT7" s="227"/>
      <c r="CU7" s="227"/>
      <c r="CV7" s="227"/>
      <c r="CW7" s="227"/>
      <c r="CX7" s="227"/>
      <c r="CY7" s="227"/>
      <c r="CZ7" s="227"/>
      <c r="DA7" s="227"/>
      <c r="DB7" s="227"/>
      <c r="DC7" s="227"/>
      <c r="DD7" s="227"/>
      <c r="DE7" s="227"/>
      <c r="DF7" s="227"/>
      <c r="DG7" s="227"/>
      <c r="DH7" s="227"/>
      <c r="DI7" s="227"/>
      <c r="DJ7" s="227"/>
      <c r="DK7" s="227"/>
      <c r="DL7" s="227"/>
      <c r="DM7" s="227"/>
      <c r="DN7" s="227"/>
      <c r="DO7" s="227"/>
      <c r="DP7" s="227"/>
      <c r="DQ7" s="227"/>
      <c r="DR7" s="227"/>
      <c r="DS7" s="227"/>
      <c r="DT7" s="227"/>
      <c r="DU7" s="227"/>
      <c r="DV7" s="227"/>
      <c r="DW7" s="227"/>
      <c r="DX7" s="227"/>
      <c r="DY7" s="227"/>
      <c r="DZ7" s="227"/>
      <c r="EA7" s="227"/>
      <c r="EB7" s="227"/>
      <c r="EC7" s="227"/>
      <c r="ED7" s="227"/>
      <c r="EE7" s="227"/>
      <c r="EF7" s="227"/>
      <c r="EG7" s="227"/>
      <c r="EH7" s="227"/>
      <c r="EI7" s="227"/>
      <c r="EJ7" s="227"/>
      <c r="EK7" s="227"/>
      <c r="EL7" s="227"/>
      <c r="EM7" s="227"/>
      <c r="EN7" s="227"/>
      <c r="EO7" s="227"/>
      <c r="EP7" s="227"/>
      <c r="EQ7" s="227"/>
      <c r="ER7" s="227"/>
      <c r="ES7" s="227"/>
      <c r="ET7" s="227"/>
      <c r="EU7" s="227"/>
      <c r="EV7" s="227"/>
      <c r="EW7" s="227"/>
      <c r="EX7" s="227"/>
      <c r="EY7" s="227"/>
      <c r="EZ7" s="227"/>
      <c r="FA7" s="227"/>
      <c r="FB7" s="227"/>
      <c r="FC7" s="227"/>
      <c r="FD7" s="227"/>
      <c r="FE7" s="227"/>
      <c r="FF7" s="227"/>
      <c r="FG7" s="227"/>
      <c r="FH7" s="227"/>
      <c r="FI7" s="227"/>
      <c r="FJ7" s="227"/>
      <c r="FK7" s="227"/>
      <c r="FL7" s="227"/>
      <c r="FM7" s="227"/>
      <c r="FN7" s="227"/>
      <c r="FO7" s="227"/>
      <c r="FP7" s="227"/>
      <c r="FQ7" s="227"/>
      <c r="FR7" s="227"/>
      <c r="FS7" s="227"/>
      <c r="FT7" s="227"/>
      <c r="FU7" s="227"/>
      <c r="FV7" s="227"/>
      <c r="FW7" s="227"/>
      <c r="FX7" s="227"/>
      <c r="FY7" s="227"/>
      <c r="FZ7" s="227"/>
      <c r="GA7" s="227"/>
      <c r="GB7" s="227"/>
      <c r="GC7" s="227"/>
      <c r="GD7" s="227"/>
      <c r="GE7" s="227"/>
      <c r="GF7" s="227"/>
      <c r="GG7" s="227"/>
      <c r="GH7" s="227"/>
      <c r="GI7" s="227"/>
      <c r="GJ7" s="227"/>
      <c r="GK7" s="227"/>
      <c r="GL7" s="227"/>
      <c r="GM7" s="227"/>
      <c r="GN7" s="227"/>
      <c r="GO7" s="227"/>
      <c r="GP7" s="227"/>
      <c r="GQ7" s="227"/>
      <c r="GR7" s="227"/>
      <c r="GS7" s="227"/>
      <c r="GT7" s="227"/>
      <c r="GU7" s="227"/>
      <c r="GV7" s="227"/>
      <c r="GW7" s="227"/>
      <c r="GX7" s="227"/>
      <c r="GY7" s="227"/>
      <c r="GZ7" s="227"/>
      <c r="HA7" s="227"/>
      <c r="HB7" s="227"/>
      <c r="HC7" s="227"/>
      <c r="HD7" s="227"/>
      <c r="HE7" s="227"/>
      <c r="HF7" s="227"/>
      <c r="HG7" s="227"/>
      <c r="HH7" s="227"/>
      <c r="HI7" s="227"/>
      <c r="HJ7" s="227"/>
      <c r="HK7" s="227"/>
      <c r="HL7" s="227"/>
      <c r="HM7" s="227"/>
      <c r="HN7" s="227"/>
      <c r="HO7" s="227"/>
      <c r="HP7" s="227"/>
      <c r="HQ7" s="227"/>
      <c r="HR7" s="227"/>
      <c r="HS7" s="227"/>
      <c r="HT7" s="227"/>
      <c r="HU7" s="227"/>
      <c r="HV7" s="227"/>
      <c r="HW7" s="227"/>
      <c r="HX7" s="227"/>
      <c r="HY7" s="227"/>
      <c r="HZ7" s="227"/>
      <c r="IA7" s="227"/>
      <c r="IB7" s="227"/>
      <c r="IC7" s="227"/>
      <c r="ID7" s="227"/>
      <c r="IE7" s="227"/>
      <c r="IF7" s="227"/>
      <c r="IG7" s="227"/>
      <c r="IH7" s="227"/>
      <c r="II7" s="227"/>
      <c r="IJ7" s="227"/>
      <c r="IK7" s="227"/>
      <c r="IL7" s="227"/>
      <c r="IM7" s="227"/>
      <c r="IN7" s="227"/>
      <c r="IO7" s="227"/>
      <c r="IP7" s="227"/>
      <c r="IQ7" s="227"/>
      <c r="IR7" s="227"/>
      <c r="IS7" s="227"/>
      <c r="IT7" s="227"/>
      <c r="IU7" s="227"/>
      <c r="IV7" s="227"/>
      <c r="IW7" s="227"/>
      <c r="IX7" s="227"/>
      <c r="IY7" s="227"/>
      <c r="IZ7" s="227"/>
      <c r="JA7" s="227"/>
      <c r="JB7" s="227"/>
      <c r="JC7" s="227"/>
      <c r="JD7" s="227"/>
      <c r="JE7" s="227"/>
      <c r="JF7" s="227"/>
      <c r="JG7" s="227"/>
      <c r="JH7" s="227"/>
      <c r="JI7" s="227"/>
      <c r="JJ7" s="227"/>
      <c r="JK7" s="227"/>
      <c r="JL7" s="227"/>
      <c r="JM7" s="227"/>
      <c r="JN7" s="227"/>
      <c r="JO7" s="227"/>
      <c r="JP7" s="227"/>
      <c r="JQ7" s="227"/>
      <c r="JR7" s="227"/>
      <c r="JS7" s="227"/>
      <c r="JT7" s="227"/>
      <c r="JU7" s="227"/>
      <c r="JV7" s="227"/>
      <c r="JW7" s="227"/>
      <c r="JX7" s="227"/>
      <c r="JY7" s="227"/>
      <c r="JZ7" s="227"/>
      <c r="KA7" s="227"/>
      <c r="KB7" s="227"/>
      <c r="KC7" s="227"/>
      <c r="KD7" s="227"/>
      <c r="KE7" s="227"/>
      <c r="KF7" s="227"/>
      <c r="KG7" s="227"/>
      <c r="KH7" s="227"/>
      <c r="KI7" s="227"/>
      <c r="KJ7" s="227"/>
      <c r="KK7" s="227"/>
      <c r="KL7" s="227"/>
    </row>
    <row r="8" spans="1:298" s="7" customFormat="1" ht="63">
      <c r="A8" s="612"/>
      <c r="B8" s="14" t="s">
        <v>182</v>
      </c>
      <c r="C8" s="240"/>
      <c r="D8" s="563"/>
      <c r="E8" s="240"/>
      <c r="F8" s="338" t="s">
        <v>615</v>
      </c>
      <c r="G8" s="256"/>
      <c r="H8" s="615"/>
      <c r="I8" s="256"/>
      <c r="J8" s="609"/>
      <c r="K8" s="6"/>
      <c r="L8" s="251"/>
      <c r="M8" s="6"/>
      <c r="N8" s="251"/>
      <c r="O8" s="6"/>
      <c r="P8" s="251"/>
      <c r="Q8" s="6"/>
      <c r="R8" s="251"/>
      <c r="S8" s="6"/>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F8" s="227"/>
      <c r="FG8" s="227"/>
      <c r="FH8" s="227"/>
      <c r="FI8" s="227"/>
      <c r="FJ8" s="227"/>
      <c r="FK8" s="227"/>
      <c r="FL8" s="227"/>
      <c r="FM8" s="227"/>
      <c r="FN8" s="227"/>
      <c r="FO8" s="227"/>
      <c r="FP8" s="227"/>
      <c r="FQ8" s="227"/>
      <c r="FR8" s="227"/>
      <c r="FS8" s="227"/>
      <c r="FT8" s="227"/>
      <c r="FU8" s="227"/>
      <c r="FV8" s="227"/>
      <c r="FW8" s="227"/>
      <c r="FX8" s="227"/>
      <c r="FY8" s="227"/>
      <c r="FZ8" s="227"/>
      <c r="GA8" s="227"/>
      <c r="GB8" s="227"/>
      <c r="GC8" s="227"/>
      <c r="GD8" s="227"/>
      <c r="GE8" s="227"/>
      <c r="GF8" s="227"/>
      <c r="GG8" s="227"/>
      <c r="GH8" s="227"/>
      <c r="GI8" s="227"/>
      <c r="GJ8" s="227"/>
      <c r="GK8" s="227"/>
      <c r="GL8" s="227"/>
      <c r="GM8" s="227"/>
      <c r="GN8" s="227"/>
      <c r="GO8" s="227"/>
      <c r="GP8" s="227"/>
      <c r="GQ8" s="227"/>
      <c r="GR8" s="227"/>
      <c r="GS8" s="227"/>
      <c r="GT8" s="227"/>
      <c r="GU8" s="227"/>
      <c r="GV8" s="227"/>
      <c r="GW8" s="227"/>
      <c r="GX8" s="227"/>
      <c r="GY8" s="227"/>
      <c r="GZ8" s="227"/>
      <c r="HA8" s="227"/>
      <c r="HB8" s="227"/>
      <c r="HC8" s="227"/>
      <c r="HD8" s="227"/>
      <c r="HE8" s="227"/>
      <c r="HF8" s="227"/>
      <c r="HG8" s="227"/>
      <c r="HH8" s="227"/>
      <c r="HI8" s="227"/>
      <c r="HJ8" s="227"/>
      <c r="HK8" s="227"/>
      <c r="HL8" s="227"/>
      <c r="HM8" s="227"/>
      <c r="HN8" s="227"/>
      <c r="HO8" s="227"/>
      <c r="HP8" s="227"/>
      <c r="HQ8" s="227"/>
      <c r="HR8" s="227"/>
      <c r="HS8" s="227"/>
      <c r="HT8" s="227"/>
      <c r="HU8" s="227"/>
      <c r="HV8" s="227"/>
      <c r="HW8" s="227"/>
      <c r="HX8" s="227"/>
      <c r="HY8" s="227"/>
      <c r="HZ8" s="227"/>
      <c r="IA8" s="227"/>
      <c r="IB8" s="227"/>
      <c r="IC8" s="227"/>
      <c r="ID8" s="227"/>
      <c r="IE8" s="227"/>
      <c r="IF8" s="227"/>
      <c r="IG8" s="227"/>
      <c r="IH8" s="227"/>
      <c r="II8" s="227"/>
      <c r="IJ8" s="227"/>
      <c r="IK8" s="227"/>
      <c r="IL8" s="227"/>
      <c r="IM8" s="227"/>
      <c r="IN8" s="227"/>
      <c r="IO8" s="227"/>
      <c r="IP8" s="227"/>
      <c r="IQ8" s="227"/>
      <c r="IR8" s="227"/>
      <c r="IS8" s="227"/>
      <c r="IT8" s="227"/>
      <c r="IU8" s="227"/>
      <c r="IV8" s="227"/>
      <c r="IW8" s="227"/>
      <c r="IX8" s="227"/>
      <c r="IY8" s="227"/>
      <c r="IZ8" s="227"/>
      <c r="JA8" s="227"/>
      <c r="JB8" s="227"/>
      <c r="JC8" s="227"/>
      <c r="JD8" s="227"/>
      <c r="JE8" s="227"/>
      <c r="JF8" s="227"/>
      <c r="JG8" s="227"/>
      <c r="JH8" s="227"/>
      <c r="JI8" s="227"/>
      <c r="JJ8" s="227"/>
      <c r="JK8" s="227"/>
      <c r="JL8" s="227"/>
      <c r="JM8" s="227"/>
      <c r="JN8" s="227"/>
      <c r="JO8" s="227"/>
      <c r="JP8" s="227"/>
      <c r="JQ8" s="227"/>
      <c r="JR8" s="227"/>
      <c r="JS8" s="227"/>
      <c r="JT8" s="227"/>
      <c r="JU8" s="227"/>
      <c r="JV8" s="227"/>
      <c r="JW8" s="227"/>
      <c r="JX8" s="227"/>
      <c r="JY8" s="227"/>
      <c r="JZ8" s="227"/>
      <c r="KA8" s="227"/>
      <c r="KB8" s="227"/>
      <c r="KC8" s="227"/>
      <c r="KD8" s="227"/>
      <c r="KE8" s="227"/>
      <c r="KF8" s="227"/>
      <c r="KG8" s="227"/>
      <c r="KH8" s="227"/>
      <c r="KI8" s="227"/>
      <c r="KJ8" s="227"/>
      <c r="KK8" s="227"/>
      <c r="KL8" s="227"/>
    </row>
    <row r="9" spans="1:298" s="7" customFormat="1" ht="110.25">
      <c r="A9" s="613"/>
      <c r="B9" s="409" t="s">
        <v>183</v>
      </c>
      <c r="C9" s="258"/>
      <c r="D9" s="618"/>
      <c r="E9" s="258"/>
      <c r="F9" s="338" t="s">
        <v>784</v>
      </c>
      <c r="G9" s="256"/>
      <c r="H9" s="615"/>
      <c r="I9" s="256"/>
      <c r="J9" s="609"/>
      <c r="K9" s="28"/>
      <c r="L9" s="251"/>
      <c r="M9" s="28"/>
      <c r="N9" s="251"/>
      <c r="O9" s="28"/>
      <c r="P9" s="251"/>
      <c r="Q9" s="28"/>
      <c r="R9" s="251"/>
      <c r="S9" s="28"/>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27"/>
      <c r="DK9" s="227"/>
      <c r="DL9" s="227"/>
      <c r="DM9" s="227"/>
      <c r="DN9" s="227"/>
      <c r="DO9" s="227"/>
      <c r="DP9" s="227"/>
      <c r="DQ9" s="227"/>
      <c r="DR9" s="227"/>
      <c r="DS9" s="227"/>
      <c r="DT9" s="227"/>
      <c r="DU9" s="227"/>
      <c r="DV9" s="227"/>
      <c r="DW9" s="227"/>
      <c r="DX9" s="227"/>
      <c r="DY9" s="227"/>
      <c r="DZ9" s="227"/>
      <c r="EA9" s="227"/>
      <c r="EB9" s="227"/>
      <c r="EC9" s="227"/>
      <c r="ED9" s="227"/>
      <c r="EE9" s="227"/>
      <c r="EF9" s="227"/>
      <c r="EG9" s="227"/>
      <c r="EH9" s="227"/>
      <c r="EI9" s="227"/>
      <c r="EJ9" s="227"/>
      <c r="EK9" s="227"/>
      <c r="EL9" s="227"/>
      <c r="EM9" s="227"/>
      <c r="EN9" s="227"/>
      <c r="EO9" s="227"/>
      <c r="EP9" s="227"/>
      <c r="EQ9" s="227"/>
      <c r="ER9" s="227"/>
      <c r="ES9" s="227"/>
      <c r="ET9" s="227"/>
      <c r="EU9" s="227"/>
      <c r="EV9" s="227"/>
      <c r="EW9" s="227"/>
      <c r="EX9" s="227"/>
      <c r="EY9" s="227"/>
      <c r="EZ9" s="227"/>
      <c r="FA9" s="227"/>
      <c r="FB9" s="227"/>
      <c r="FC9" s="227"/>
      <c r="FD9" s="227"/>
      <c r="FE9" s="227"/>
      <c r="FF9" s="227"/>
      <c r="FG9" s="227"/>
      <c r="FH9" s="227"/>
      <c r="FI9" s="227"/>
      <c r="FJ9" s="227"/>
      <c r="FK9" s="227"/>
      <c r="FL9" s="227"/>
      <c r="FM9" s="227"/>
      <c r="FN9" s="227"/>
      <c r="FO9" s="227"/>
      <c r="FP9" s="227"/>
      <c r="FQ9" s="227"/>
      <c r="FR9" s="227"/>
      <c r="FS9" s="227"/>
      <c r="FT9" s="227"/>
      <c r="FU9" s="227"/>
      <c r="FV9" s="227"/>
      <c r="FW9" s="227"/>
      <c r="FX9" s="227"/>
      <c r="FY9" s="227"/>
      <c r="FZ9" s="227"/>
      <c r="GA9" s="227"/>
      <c r="GB9" s="227"/>
      <c r="GC9" s="227"/>
      <c r="GD9" s="227"/>
      <c r="GE9" s="227"/>
      <c r="GF9" s="227"/>
      <c r="GG9" s="227"/>
      <c r="GH9" s="227"/>
      <c r="GI9" s="227"/>
      <c r="GJ9" s="227"/>
      <c r="GK9" s="227"/>
      <c r="GL9" s="227"/>
      <c r="GM9" s="227"/>
      <c r="GN9" s="227"/>
      <c r="GO9" s="227"/>
      <c r="GP9" s="227"/>
      <c r="GQ9" s="227"/>
      <c r="GR9" s="227"/>
      <c r="GS9" s="227"/>
      <c r="GT9" s="227"/>
      <c r="GU9" s="227"/>
      <c r="GV9" s="227"/>
      <c r="GW9" s="227"/>
      <c r="GX9" s="227"/>
      <c r="GY9" s="227"/>
      <c r="GZ9" s="227"/>
      <c r="HA9" s="227"/>
      <c r="HB9" s="227"/>
      <c r="HC9" s="227"/>
      <c r="HD9" s="227"/>
      <c r="HE9" s="227"/>
      <c r="HF9" s="227"/>
      <c r="HG9" s="227"/>
      <c r="HH9" s="227"/>
      <c r="HI9" s="227"/>
      <c r="HJ9" s="227"/>
      <c r="HK9" s="227"/>
      <c r="HL9" s="227"/>
      <c r="HM9" s="227"/>
      <c r="HN9" s="227"/>
      <c r="HO9" s="227"/>
      <c r="HP9" s="227"/>
      <c r="HQ9" s="227"/>
      <c r="HR9" s="227"/>
      <c r="HS9" s="227"/>
      <c r="HT9" s="227"/>
      <c r="HU9" s="227"/>
      <c r="HV9" s="227"/>
      <c r="HW9" s="227"/>
      <c r="HX9" s="227"/>
      <c r="HY9" s="227"/>
      <c r="HZ9" s="227"/>
      <c r="IA9" s="227"/>
      <c r="IB9" s="227"/>
      <c r="IC9" s="227"/>
      <c r="ID9" s="227"/>
      <c r="IE9" s="227"/>
      <c r="IF9" s="227"/>
      <c r="IG9" s="227"/>
      <c r="IH9" s="227"/>
      <c r="II9" s="227"/>
      <c r="IJ9" s="227"/>
      <c r="IK9" s="227"/>
      <c r="IL9" s="227"/>
      <c r="IM9" s="227"/>
      <c r="IN9" s="227"/>
      <c r="IO9" s="227"/>
      <c r="IP9" s="227"/>
      <c r="IQ9" s="227"/>
      <c r="IR9" s="227"/>
      <c r="IS9" s="227"/>
      <c r="IT9" s="227"/>
      <c r="IU9" s="227"/>
      <c r="IV9" s="227"/>
      <c r="IW9" s="227"/>
      <c r="IX9" s="227"/>
      <c r="IY9" s="227"/>
      <c r="IZ9" s="227"/>
      <c r="JA9" s="227"/>
      <c r="JB9" s="227"/>
      <c r="JC9" s="227"/>
      <c r="JD9" s="227"/>
      <c r="JE9" s="227"/>
      <c r="JF9" s="227"/>
      <c r="JG9" s="227"/>
      <c r="JH9" s="227"/>
      <c r="JI9" s="227"/>
      <c r="JJ9" s="227"/>
      <c r="JK9" s="227"/>
      <c r="JL9" s="227"/>
      <c r="JM9" s="227"/>
      <c r="JN9" s="227"/>
      <c r="JO9" s="227"/>
      <c r="JP9" s="227"/>
      <c r="JQ9" s="227"/>
      <c r="JR9" s="227"/>
      <c r="JS9" s="227"/>
      <c r="JT9" s="227"/>
      <c r="JU9" s="227"/>
      <c r="JV9" s="227"/>
      <c r="JW9" s="227"/>
      <c r="JX9" s="227"/>
      <c r="JY9" s="227"/>
      <c r="JZ9" s="227"/>
      <c r="KA9" s="227"/>
      <c r="KB9" s="227"/>
      <c r="KC9" s="227"/>
      <c r="KD9" s="227"/>
      <c r="KE9" s="227"/>
      <c r="KF9" s="227"/>
      <c r="KG9" s="227"/>
      <c r="KH9" s="227"/>
      <c r="KI9" s="227"/>
      <c r="KJ9" s="227"/>
      <c r="KK9" s="227"/>
      <c r="KL9" s="227"/>
    </row>
    <row r="10" spans="1:298" s="7" customFormat="1" ht="63">
      <c r="A10" s="611" t="s">
        <v>97</v>
      </c>
      <c r="B10" s="420" t="s">
        <v>181</v>
      </c>
      <c r="C10" s="253"/>
      <c r="D10" s="617" t="s">
        <v>499</v>
      </c>
      <c r="E10" s="253"/>
      <c r="F10" s="332" t="s">
        <v>613</v>
      </c>
      <c r="G10" s="254"/>
      <c r="H10" s="615"/>
      <c r="I10" s="254"/>
      <c r="J10" s="609"/>
      <c r="K10" s="255"/>
      <c r="L10" s="251"/>
      <c r="M10" s="255"/>
      <c r="N10" s="251"/>
      <c r="O10" s="255"/>
      <c r="P10" s="251"/>
      <c r="Q10" s="255"/>
      <c r="R10" s="251"/>
      <c r="S10" s="255"/>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27"/>
      <c r="CD10" s="327"/>
      <c r="CE10" s="327"/>
      <c r="CF10" s="327"/>
      <c r="CG10" s="327"/>
      <c r="CH10" s="327"/>
      <c r="CI10" s="327"/>
      <c r="CJ10" s="327"/>
      <c r="CK10" s="327"/>
      <c r="CL10" s="327"/>
      <c r="CM10" s="327"/>
      <c r="CN10" s="327"/>
      <c r="CO10" s="327"/>
      <c r="CP10" s="327"/>
      <c r="CQ10" s="327"/>
      <c r="CR10" s="327"/>
      <c r="CS10" s="327"/>
      <c r="CT10" s="327"/>
      <c r="CU10" s="327"/>
      <c r="CV10" s="327"/>
      <c r="CW10" s="327"/>
      <c r="CX10" s="327"/>
      <c r="CY10" s="327"/>
      <c r="CZ10" s="327"/>
      <c r="DA10" s="327"/>
      <c r="DB10" s="327"/>
      <c r="DC10" s="327"/>
      <c r="DD10" s="327"/>
      <c r="DE10" s="327"/>
      <c r="DF10" s="327"/>
      <c r="DG10" s="327"/>
      <c r="DH10" s="327"/>
      <c r="DI10" s="327"/>
      <c r="DJ10" s="327"/>
      <c r="DK10" s="327"/>
      <c r="DL10" s="327"/>
      <c r="DM10" s="327"/>
      <c r="DN10" s="327"/>
      <c r="DO10" s="327"/>
      <c r="DP10" s="327"/>
      <c r="DQ10" s="327"/>
      <c r="DR10" s="327"/>
      <c r="DS10" s="327"/>
      <c r="DT10" s="327"/>
      <c r="DU10" s="327"/>
      <c r="DV10" s="327"/>
      <c r="DW10" s="327"/>
      <c r="DX10" s="327"/>
      <c r="DY10" s="327"/>
      <c r="DZ10" s="327"/>
      <c r="EA10" s="327"/>
      <c r="EB10" s="327"/>
      <c r="EC10" s="327"/>
      <c r="ED10" s="327"/>
      <c r="EE10" s="327"/>
      <c r="EF10" s="327"/>
      <c r="EG10" s="327"/>
      <c r="EH10" s="327"/>
      <c r="EI10" s="327"/>
      <c r="EJ10" s="327"/>
      <c r="EK10" s="327"/>
      <c r="EL10" s="327"/>
      <c r="EM10" s="327"/>
      <c r="EN10" s="327"/>
      <c r="EO10" s="327"/>
      <c r="EP10" s="327"/>
      <c r="EQ10" s="327"/>
      <c r="ER10" s="327"/>
      <c r="ES10" s="327"/>
      <c r="ET10" s="327"/>
      <c r="EU10" s="327"/>
      <c r="EV10" s="327"/>
      <c r="EW10" s="327"/>
      <c r="EX10" s="327"/>
      <c r="EY10" s="327"/>
      <c r="EZ10" s="327"/>
      <c r="FA10" s="327"/>
      <c r="FB10" s="327"/>
      <c r="FC10" s="327"/>
      <c r="FD10" s="327"/>
      <c r="FE10" s="327"/>
      <c r="FF10" s="327"/>
      <c r="FG10" s="327"/>
      <c r="FH10" s="327"/>
      <c r="FI10" s="327"/>
      <c r="FJ10" s="327"/>
      <c r="FK10" s="327"/>
      <c r="FL10" s="327"/>
      <c r="FM10" s="327"/>
      <c r="FN10" s="327"/>
      <c r="FO10" s="327"/>
      <c r="FP10" s="327"/>
      <c r="FQ10" s="327"/>
      <c r="FR10" s="327"/>
      <c r="FS10" s="327"/>
      <c r="FT10" s="327"/>
      <c r="FU10" s="327"/>
      <c r="FV10" s="327"/>
      <c r="FW10" s="327"/>
      <c r="FX10" s="327"/>
      <c r="FY10" s="327"/>
      <c r="FZ10" s="327"/>
      <c r="GA10" s="327"/>
      <c r="GB10" s="327"/>
      <c r="GC10" s="327"/>
      <c r="GD10" s="327"/>
      <c r="GE10" s="327"/>
      <c r="GF10" s="327"/>
      <c r="GG10" s="327"/>
      <c r="GH10" s="327"/>
      <c r="GI10" s="327"/>
      <c r="GJ10" s="327"/>
      <c r="GK10" s="327"/>
      <c r="GL10" s="327"/>
      <c r="GM10" s="327"/>
      <c r="GN10" s="327"/>
      <c r="GO10" s="327"/>
      <c r="GP10" s="327"/>
      <c r="GQ10" s="327"/>
      <c r="GR10" s="327"/>
      <c r="GS10" s="327"/>
      <c r="GT10" s="327"/>
      <c r="GU10" s="327"/>
      <c r="GV10" s="327"/>
      <c r="GW10" s="327"/>
      <c r="GX10" s="327"/>
      <c r="GY10" s="327"/>
      <c r="GZ10" s="327"/>
      <c r="HA10" s="327"/>
      <c r="HB10" s="327"/>
      <c r="HC10" s="327"/>
      <c r="HD10" s="327"/>
      <c r="HE10" s="327"/>
      <c r="HF10" s="327"/>
      <c r="HG10" s="327"/>
      <c r="HH10" s="327"/>
      <c r="HI10" s="327"/>
      <c r="HJ10" s="327"/>
      <c r="HK10" s="327"/>
      <c r="HL10" s="327"/>
      <c r="HM10" s="327"/>
      <c r="HN10" s="327"/>
      <c r="HO10" s="327"/>
      <c r="HP10" s="327"/>
      <c r="HQ10" s="327"/>
      <c r="HR10" s="327"/>
      <c r="HS10" s="327"/>
      <c r="HT10" s="327"/>
      <c r="HU10" s="327"/>
      <c r="HV10" s="327"/>
      <c r="HW10" s="327"/>
      <c r="HX10" s="327"/>
      <c r="HY10" s="327"/>
      <c r="HZ10" s="327"/>
      <c r="IA10" s="327"/>
      <c r="IB10" s="327"/>
      <c r="IC10" s="327"/>
      <c r="ID10" s="327"/>
      <c r="IE10" s="327"/>
      <c r="IF10" s="327"/>
      <c r="IG10" s="327"/>
      <c r="IH10" s="327"/>
      <c r="II10" s="327"/>
      <c r="IJ10" s="327"/>
      <c r="IK10" s="327"/>
      <c r="IL10" s="327"/>
      <c r="IM10" s="327"/>
      <c r="IN10" s="327"/>
      <c r="IO10" s="327"/>
      <c r="IP10" s="327"/>
      <c r="IQ10" s="327"/>
      <c r="IR10" s="327"/>
      <c r="IS10" s="327"/>
      <c r="IT10" s="327"/>
      <c r="IU10" s="327"/>
      <c r="IV10" s="327"/>
      <c r="IW10" s="327"/>
      <c r="IX10" s="327"/>
      <c r="IY10" s="327"/>
      <c r="IZ10" s="327"/>
      <c r="JA10" s="327"/>
      <c r="JB10" s="327"/>
      <c r="JC10" s="327"/>
      <c r="JD10" s="327"/>
      <c r="JE10" s="327"/>
      <c r="JF10" s="327"/>
      <c r="JG10" s="327"/>
      <c r="JH10" s="327"/>
      <c r="JI10" s="327"/>
      <c r="JJ10" s="327"/>
      <c r="JK10" s="327"/>
      <c r="JL10" s="327"/>
      <c r="JM10" s="327"/>
      <c r="JN10" s="327"/>
      <c r="JO10" s="327"/>
      <c r="JP10" s="327"/>
      <c r="JQ10" s="327"/>
      <c r="JR10" s="327"/>
      <c r="JS10" s="327"/>
      <c r="JT10" s="327"/>
      <c r="JU10" s="327"/>
      <c r="JV10" s="327"/>
      <c r="JW10" s="327"/>
      <c r="JX10" s="327"/>
      <c r="JY10" s="327"/>
      <c r="JZ10" s="327"/>
      <c r="KA10" s="327"/>
      <c r="KB10" s="327"/>
      <c r="KC10" s="327"/>
      <c r="KD10" s="327"/>
      <c r="KE10" s="327"/>
      <c r="KF10" s="327"/>
      <c r="KG10" s="327"/>
      <c r="KH10" s="327"/>
      <c r="KI10" s="327"/>
      <c r="KJ10" s="327"/>
      <c r="KK10" s="327"/>
      <c r="KL10" s="327"/>
    </row>
    <row r="11" spans="1:298" s="7" customFormat="1" ht="63">
      <c r="A11" s="612"/>
      <c r="B11" s="14" t="s">
        <v>182</v>
      </c>
      <c r="C11" s="240"/>
      <c r="D11" s="563"/>
      <c r="E11" s="240"/>
      <c r="F11" s="332" t="s">
        <v>612</v>
      </c>
      <c r="G11" s="256"/>
      <c r="H11" s="615"/>
      <c r="I11" s="256"/>
      <c r="J11" s="609"/>
      <c r="K11" s="6"/>
      <c r="L11" s="251"/>
      <c r="M11" s="6"/>
      <c r="N11" s="251"/>
      <c r="O11" s="6"/>
      <c r="P11" s="251"/>
      <c r="Q11" s="6"/>
      <c r="R11" s="251"/>
      <c r="S11" s="6"/>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c r="DR11" s="327"/>
      <c r="DS11" s="327"/>
      <c r="DT11" s="327"/>
      <c r="DU11" s="327"/>
      <c r="DV11" s="327"/>
      <c r="DW11" s="327"/>
      <c r="DX11" s="327"/>
      <c r="DY11" s="327"/>
      <c r="DZ11" s="327"/>
      <c r="EA11" s="327"/>
      <c r="EB11" s="327"/>
      <c r="EC11" s="327"/>
      <c r="ED11" s="327"/>
      <c r="EE11" s="327"/>
      <c r="EF11" s="327"/>
      <c r="EG11" s="327"/>
      <c r="EH11" s="327"/>
      <c r="EI11" s="327"/>
      <c r="EJ11" s="327"/>
      <c r="EK11" s="327"/>
      <c r="EL11" s="327"/>
      <c r="EM11" s="327"/>
      <c r="EN11" s="327"/>
      <c r="EO11" s="327"/>
      <c r="EP11" s="327"/>
      <c r="EQ11" s="327"/>
      <c r="ER11" s="327"/>
      <c r="ES11" s="327"/>
      <c r="ET11" s="327"/>
      <c r="EU11" s="327"/>
      <c r="EV11" s="327"/>
      <c r="EW11" s="327"/>
      <c r="EX11" s="327"/>
      <c r="EY11" s="327"/>
      <c r="EZ11" s="327"/>
      <c r="FA11" s="327"/>
      <c r="FB11" s="327"/>
      <c r="FC11" s="327"/>
      <c r="FD11" s="327"/>
      <c r="FE11" s="327"/>
      <c r="FF11" s="327"/>
      <c r="FG11" s="327"/>
      <c r="FH11" s="327"/>
      <c r="FI11" s="327"/>
      <c r="FJ11" s="327"/>
      <c r="FK11" s="327"/>
      <c r="FL11" s="327"/>
      <c r="FM11" s="327"/>
      <c r="FN11" s="327"/>
      <c r="FO11" s="327"/>
      <c r="FP11" s="327"/>
      <c r="FQ11" s="327"/>
      <c r="FR11" s="327"/>
      <c r="FS11" s="327"/>
      <c r="FT11" s="327"/>
      <c r="FU11" s="327"/>
      <c r="FV11" s="327"/>
      <c r="FW11" s="327"/>
      <c r="FX11" s="327"/>
      <c r="FY11" s="327"/>
      <c r="FZ11" s="327"/>
      <c r="GA11" s="327"/>
      <c r="GB11" s="327"/>
      <c r="GC11" s="327"/>
      <c r="GD11" s="327"/>
      <c r="GE11" s="327"/>
      <c r="GF11" s="327"/>
      <c r="GG11" s="327"/>
      <c r="GH11" s="327"/>
      <c r="GI11" s="327"/>
      <c r="GJ11" s="327"/>
      <c r="GK11" s="327"/>
      <c r="GL11" s="327"/>
      <c r="GM11" s="327"/>
      <c r="GN11" s="327"/>
      <c r="GO11" s="327"/>
      <c r="GP11" s="327"/>
      <c r="GQ11" s="327"/>
      <c r="GR11" s="327"/>
      <c r="GS11" s="327"/>
      <c r="GT11" s="327"/>
      <c r="GU11" s="327"/>
      <c r="GV11" s="327"/>
      <c r="GW11" s="327"/>
      <c r="GX11" s="327"/>
      <c r="GY11" s="327"/>
      <c r="GZ11" s="327"/>
      <c r="HA11" s="327"/>
      <c r="HB11" s="327"/>
      <c r="HC11" s="327"/>
      <c r="HD11" s="327"/>
      <c r="HE11" s="327"/>
      <c r="HF11" s="327"/>
      <c r="HG11" s="327"/>
      <c r="HH11" s="327"/>
      <c r="HI11" s="327"/>
      <c r="HJ11" s="327"/>
      <c r="HK11" s="327"/>
      <c r="HL11" s="327"/>
      <c r="HM11" s="327"/>
      <c r="HN11" s="327"/>
      <c r="HO11" s="327"/>
      <c r="HP11" s="327"/>
      <c r="HQ11" s="327"/>
      <c r="HR11" s="327"/>
      <c r="HS11" s="327"/>
      <c r="HT11" s="327"/>
      <c r="HU11" s="327"/>
      <c r="HV11" s="327"/>
      <c r="HW11" s="327"/>
      <c r="HX11" s="327"/>
      <c r="HY11" s="327"/>
      <c r="HZ11" s="327"/>
      <c r="IA11" s="327"/>
      <c r="IB11" s="327"/>
      <c r="IC11" s="327"/>
      <c r="ID11" s="327"/>
      <c r="IE11" s="327"/>
      <c r="IF11" s="327"/>
      <c r="IG11" s="327"/>
      <c r="IH11" s="327"/>
      <c r="II11" s="327"/>
      <c r="IJ11" s="327"/>
      <c r="IK11" s="327"/>
      <c r="IL11" s="327"/>
      <c r="IM11" s="327"/>
      <c r="IN11" s="327"/>
      <c r="IO11" s="327"/>
      <c r="IP11" s="327"/>
      <c r="IQ11" s="327"/>
      <c r="IR11" s="327"/>
      <c r="IS11" s="327"/>
      <c r="IT11" s="327"/>
      <c r="IU11" s="327"/>
      <c r="IV11" s="327"/>
      <c r="IW11" s="327"/>
      <c r="IX11" s="327"/>
      <c r="IY11" s="327"/>
      <c r="IZ11" s="327"/>
      <c r="JA11" s="327"/>
      <c r="JB11" s="327"/>
      <c r="JC11" s="327"/>
      <c r="JD11" s="327"/>
      <c r="JE11" s="327"/>
      <c r="JF11" s="327"/>
      <c r="JG11" s="327"/>
      <c r="JH11" s="327"/>
      <c r="JI11" s="327"/>
      <c r="JJ11" s="327"/>
      <c r="JK11" s="327"/>
      <c r="JL11" s="327"/>
      <c r="JM11" s="327"/>
      <c r="JN11" s="327"/>
      <c r="JO11" s="327"/>
      <c r="JP11" s="327"/>
      <c r="JQ11" s="327"/>
      <c r="JR11" s="327"/>
      <c r="JS11" s="327"/>
      <c r="JT11" s="327"/>
      <c r="JU11" s="327"/>
      <c r="JV11" s="327"/>
      <c r="JW11" s="327"/>
      <c r="JX11" s="327"/>
      <c r="JY11" s="327"/>
      <c r="JZ11" s="327"/>
      <c r="KA11" s="327"/>
      <c r="KB11" s="327"/>
      <c r="KC11" s="327"/>
      <c r="KD11" s="327"/>
      <c r="KE11" s="327"/>
      <c r="KF11" s="327"/>
      <c r="KG11" s="327"/>
      <c r="KH11" s="327"/>
      <c r="KI11" s="327"/>
      <c r="KJ11" s="327"/>
      <c r="KK11" s="327"/>
      <c r="KL11" s="327"/>
    </row>
    <row r="12" spans="1:298" s="7" customFormat="1" ht="47.25">
      <c r="A12" s="613"/>
      <c r="B12" s="409" t="s">
        <v>183</v>
      </c>
      <c r="C12" s="258"/>
      <c r="D12" s="618"/>
      <c r="E12" s="258"/>
      <c r="F12" s="332" t="s">
        <v>611</v>
      </c>
      <c r="G12" s="256"/>
      <c r="H12" s="616"/>
      <c r="I12" s="256"/>
      <c r="J12" s="610"/>
      <c r="K12" s="28"/>
      <c r="L12" s="251"/>
      <c r="M12" s="28"/>
      <c r="N12" s="251"/>
      <c r="O12" s="28"/>
      <c r="P12" s="251"/>
      <c r="Q12" s="28"/>
      <c r="R12" s="251"/>
      <c r="S12" s="28"/>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7"/>
      <c r="DZ12" s="327"/>
      <c r="EA12" s="327"/>
      <c r="EB12" s="327"/>
      <c r="EC12" s="327"/>
      <c r="ED12" s="327"/>
      <c r="EE12" s="327"/>
      <c r="EF12" s="327"/>
      <c r="EG12" s="327"/>
      <c r="EH12" s="327"/>
      <c r="EI12" s="327"/>
      <c r="EJ12" s="327"/>
      <c r="EK12" s="327"/>
      <c r="EL12" s="327"/>
      <c r="EM12" s="327"/>
      <c r="EN12" s="327"/>
      <c r="EO12" s="327"/>
      <c r="EP12" s="327"/>
      <c r="EQ12" s="327"/>
      <c r="ER12" s="327"/>
      <c r="ES12" s="327"/>
      <c r="ET12" s="327"/>
      <c r="EU12" s="327"/>
      <c r="EV12" s="327"/>
      <c r="EW12" s="327"/>
      <c r="EX12" s="327"/>
      <c r="EY12" s="327"/>
      <c r="EZ12" s="327"/>
      <c r="FA12" s="327"/>
      <c r="FB12" s="327"/>
      <c r="FC12" s="327"/>
      <c r="FD12" s="327"/>
      <c r="FE12" s="327"/>
      <c r="FF12" s="327"/>
      <c r="FG12" s="327"/>
      <c r="FH12" s="327"/>
      <c r="FI12" s="327"/>
      <c r="FJ12" s="327"/>
      <c r="FK12" s="327"/>
      <c r="FL12" s="327"/>
      <c r="FM12" s="327"/>
      <c r="FN12" s="327"/>
      <c r="FO12" s="327"/>
      <c r="FP12" s="327"/>
      <c r="FQ12" s="327"/>
      <c r="FR12" s="327"/>
      <c r="FS12" s="327"/>
      <c r="FT12" s="327"/>
      <c r="FU12" s="327"/>
      <c r="FV12" s="327"/>
      <c r="FW12" s="327"/>
      <c r="FX12" s="327"/>
      <c r="FY12" s="327"/>
      <c r="FZ12" s="327"/>
      <c r="GA12" s="327"/>
      <c r="GB12" s="327"/>
      <c r="GC12" s="327"/>
      <c r="GD12" s="327"/>
      <c r="GE12" s="327"/>
      <c r="GF12" s="327"/>
      <c r="GG12" s="327"/>
      <c r="GH12" s="327"/>
      <c r="GI12" s="327"/>
      <c r="GJ12" s="327"/>
      <c r="GK12" s="327"/>
      <c r="GL12" s="327"/>
      <c r="GM12" s="327"/>
      <c r="GN12" s="327"/>
      <c r="GO12" s="327"/>
      <c r="GP12" s="327"/>
      <c r="GQ12" s="327"/>
      <c r="GR12" s="327"/>
      <c r="GS12" s="327"/>
      <c r="GT12" s="327"/>
      <c r="GU12" s="327"/>
      <c r="GV12" s="327"/>
      <c r="GW12" s="327"/>
      <c r="GX12" s="327"/>
      <c r="GY12" s="327"/>
      <c r="GZ12" s="327"/>
      <c r="HA12" s="327"/>
      <c r="HB12" s="327"/>
      <c r="HC12" s="327"/>
      <c r="HD12" s="327"/>
      <c r="HE12" s="327"/>
      <c r="HF12" s="327"/>
      <c r="HG12" s="327"/>
      <c r="HH12" s="327"/>
      <c r="HI12" s="327"/>
      <c r="HJ12" s="327"/>
      <c r="HK12" s="327"/>
      <c r="HL12" s="327"/>
      <c r="HM12" s="327"/>
      <c r="HN12" s="327"/>
      <c r="HO12" s="327"/>
      <c r="HP12" s="327"/>
      <c r="HQ12" s="327"/>
      <c r="HR12" s="327"/>
      <c r="HS12" s="327"/>
      <c r="HT12" s="327"/>
      <c r="HU12" s="327"/>
      <c r="HV12" s="327"/>
      <c r="HW12" s="327"/>
      <c r="HX12" s="327"/>
      <c r="HY12" s="327"/>
      <c r="HZ12" s="327"/>
      <c r="IA12" s="327"/>
      <c r="IB12" s="327"/>
      <c r="IC12" s="327"/>
      <c r="ID12" s="327"/>
      <c r="IE12" s="327"/>
      <c r="IF12" s="327"/>
      <c r="IG12" s="327"/>
      <c r="IH12" s="327"/>
      <c r="II12" s="327"/>
      <c r="IJ12" s="327"/>
      <c r="IK12" s="327"/>
      <c r="IL12" s="327"/>
      <c r="IM12" s="327"/>
      <c r="IN12" s="327"/>
      <c r="IO12" s="327"/>
      <c r="IP12" s="327"/>
      <c r="IQ12" s="327"/>
      <c r="IR12" s="327"/>
      <c r="IS12" s="327"/>
      <c r="IT12" s="327"/>
      <c r="IU12" s="327"/>
      <c r="IV12" s="327"/>
      <c r="IW12" s="327"/>
      <c r="IX12" s="327"/>
      <c r="IY12" s="327"/>
      <c r="IZ12" s="327"/>
      <c r="JA12" s="327"/>
      <c r="JB12" s="327"/>
      <c r="JC12" s="327"/>
      <c r="JD12" s="327"/>
      <c r="JE12" s="327"/>
      <c r="JF12" s="327"/>
      <c r="JG12" s="327"/>
      <c r="JH12" s="327"/>
      <c r="JI12" s="327"/>
      <c r="JJ12" s="327"/>
      <c r="JK12" s="327"/>
      <c r="JL12" s="327"/>
      <c r="JM12" s="327"/>
      <c r="JN12" s="327"/>
      <c r="JO12" s="327"/>
      <c r="JP12" s="327"/>
      <c r="JQ12" s="327"/>
      <c r="JR12" s="327"/>
      <c r="JS12" s="327"/>
      <c r="JT12" s="327"/>
      <c r="JU12" s="327"/>
      <c r="JV12" s="327"/>
      <c r="JW12" s="327"/>
      <c r="JX12" s="327"/>
      <c r="JY12" s="327"/>
      <c r="JZ12" s="327"/>
      <c r="KA12" s="327"/>
      <c r="KB12" s="327"/>
      <c r="KC12" s="327"/>
      <c r="KD12" s="327"/>
      <c r="KE12" s="327"/>
      <c r="KF12" s="327"/>
      <c r="KG12" s="327"/>
      <c r="KH12" s="327"/>
      <c r="KI12" s="327"/>
      <c r="KJ12" s="327"/>
      <c r="KK12" s="327"/>
      <c r="KL12" s="327"/>
    </row>
  </sheetData>
  <mergeCells count="6">
    <mergeCell ref="J7:J12"/>
    <mergeCell ref="A10:A12"/>
    <mergeCell ref="A7:A9"/>
    <mergeCell ref="H7:H12"/>
    <mergeCell ref="D7:D9"/>
    <mergeCell ref="D10:D12"/>
  </mergeCells>
  <hyperlinks>
    <hyperlink ref="F12" r:id="rId1"/>
    <hyperlink ref="F11" r:id="rId2"/>
    <hyperlink ref="F10" r:id="rId3"/>
    <hyperlink ref="F7" r:id="rId4"/>
  </hyperlinks>
  <pageMargins left="0.7" right="0.7" top="0.75" bottom="0.75" header="0.3" footer="0.3"/>
  <pageSetup paperSize="8" orientation="landscape" horizontalDpi="1200" verticalDpi="1200" r:id="rId5"/>
  <headerFooter>
    <oddHeader>&amp;C&amp;G</oddHeader>
  </headerFooter>
  <legacyDrawingHF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BB3B790D4CD34F81FC0BEB718ECEB9" ma:contentTypeVersion="9" ma:contentTypeDescription="Create a new document." ma:contentTypeScope="" ma:versionID="b1797ab2ec846b70d7c792ae64c80a36">
  <xsd:schema xmlns:xsd="http://www.w3.org/2001/XMLSchema" xmlns:xs="http://www.w3.org/2001/XMLSchema" xmlns:p="http://schemas.microsoft.com/office/2006/metadata/properties" xmlns:ns2="d9eb0d81-beec-4074-bc6f-8be11319408c" targetNamespace="http://schemas.microsoft.com/office/2006/metadata/properties" ma:root="true" ma:fieldsID="8c3d53e08a39edf9e2ec06a3bcc52099" ns2:_="">
    <xsd:import namespace="d9eb0d81-beec-4074-bc6f-8be1131940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b0d81-beec-4074-bc6f-8be113194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0BC6C0-7B6D-4886-820A-3A51F212CFFB}">
  <ds:schemaRefs>
    <ds:schemaRef ds:uri="http://schemas.microsoft.com/sharepoint/v3/contenttype/forms"/>
  </ds:schemaRefs>
</ds:datastoreItem>
</file>

<file path=customXml/itemProps2.xml><?xml version="1.0" encoding="utf-8"?>
<ds:datastoreItem xmlns:ds="http://schemas.openxmlformats.org/officeDocument/2006/customXml" ds:itemID="{7EA5486A-4290-48C4-89E0-64875F398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b0d81-beec-4074-bc6f-8be113194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19F17E-4F5A-450D-B771-D83C95A89723}">
  <ds:schemaRef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schemas.microsoft.com/office/infopath/2007/PartnerControls"/>
    <ds:schemaRef ds:uri="d9eb0d81-beec-4074-bc6f-8be1131940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Introducción</vt:lpstr>
      <vt:lpstr>Información general</vt:lpstr>
      <vt:lpstr>#2.1 - ok</vt:lpstr>
      <vt:lpstr>#2.2 ok</vt:lpstr>
      <vt:lpstr>#2.3 ok</vt:lpstr>
      <vt:lpstr>#2.4 ok</vt:lpstr>
      <vt:lpstr>#2.5 ok</vt:lpstr>
      <vt:lpstr>#2.6 ok</vt:lpstr>
      <vt:lpstr>#3.1 ok</vt:lpstr>
      <vt:lpstr>#3.2 ok</vt:lpstr>
      <vt:lpstr>#3.3 ok</vt:lpstr>
      <vt:lpstr>#4.1 ok</vt:lpstr>
      <vt:lpstr>#4.1 - Entidades informantes ok</vt:lpstr>
      <vt:lpstr>#4.1 - Gobierno</vt:lpstr>
      <vt:lpstr>#4.1 - Empresa pd</vt:lpstr>
      <vt:lpstr>#4.2 ok</vt:lpstr>
      <vt:lpstr>#4.3 NA</vt:lpstr>
      <vt:lpstr>#4.4 NA</vt:lpstr>
      <vt:lpstr>#4.5 ok</vt:lpstr>
      <vt:lpstr>#4.6 NA</vt:lpstr>
      <vt:lpstr>#4.7 ok</vt:lpstr>
      <vt:lpstr>#4.8 ok</vt:lpstr>
      <vt:lpstr>#4.9 ok</vt:lpstr>
      <vt:lpstr>#5.1  cambio</vt:lpstr>
      <vt:lpstr>#5.2 ok</vt:lpstr>
      <vt:lpstr>#5.3 ok</vt:lpstr>
      <vt:lpstr>#6.1  AM</vt:lpstr>
      <vt:lpstr>#6.2 NA</vt:lpstr>
      <vt:lpstr>Hoja1</vt:lpstr>
      <vt:lpstr>#6.3</vt:lpstr>
      <vt:lpstr>#6.4 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Mónica García Lezama</cp:lastModifiedBy>
  <cp:revision/>
  <cp:lastPrinted>2021-09-30T17:13:01Z</cp:lastPrinted>
  <dcterms:created xsi:type="dcterms:W3CDTF">2020-07-14T03:16:31Z</dcterms:created>
  <dcterms:modified xsi:type="dcterms:W3CDTF">2021-09-30T17:14:51Z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y fmtid="{D5CDD505-2E9C-101B-9397-08002B2CF9AE}" pid="3" name="_MarkAsFinal">
    <vt:bool>true</vt:bool>
  </property>
</Properties>
</file>