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C:\Users\kr86\Desktop\"/>
    </mc:Choice>
  </mc:AlternateContent>
  <xr:revisionPtr revIDLastSave="0" documentId="8_{A087E2A2-372F-4271-BF5E-FAF5202F2449}" xr6:coauthVersionLast="47" xr6:coauthVersionMax="47" xr10:uidLastSave="{00000000-0000-0000-0000-000000000000}"/>
  <bookViews>
    <workbookView xWindow="-120" yWindow="-120" windowWidth="29040" windowHeight="15840" tabRatio="921" firstSheet="1" activeTab="18" xr2:uid="{74BF3EC9-BCBB-A447-9F1D-108DC027EA20}"/>
  </bookViews>
  <sheets>
    <sheet name="Introduction" sheetId="32" r:id="rId1"/>
    <sheet name="About" sheetId="30" r:id="rId2"/>
    <sheet name="#2.1" sheetId="1" r:id="rId3"/>
    <sheet name="#2.2" sheetId="2" r:id="rId4"/>
    <sheet name="#2.3" sheetId="3" r:id="rId5"/>
    <sheet name="#2.4" sheetId="4" r:id="rId6"/>
    <sheet name="#2.5" sheetId="5" r:id="rId7"/>
    <sheet name="# 2.5 back up" sheetId="35" r:id="rId8"/>
    <sheet name="#2.6" sheetId="6" r:id="rId9"/>
    <sheet name="#3.1" sheetId="7" r:id="rId10"/>
    <sheet name="#3.2" sheetId="8" r:id="rId11"/>
    <sheet name="#3.3" sheetId="9" r:id="rId12"/>
    <sheet name="#4.1" sheetId="10" r:id="rId13"/>
    <sheet name="#4.1 - Reporting entities" sheetId="26" r:id="rId14"/>
    <sheet name="#4.1 - Government" sheetId="27" r:id="rId15"/>
    <sheet name="#4.1 - Company" sheetId="28" r:id="rId16"/>
    <sheet name="#4.2" sheetId="11" r:id="rId17"/>
    <sheet name="#4.3" sheetId="12" r:id="rId18"/>
    <sheet name="#4.4" sheetId="13" r:id="rId19"/>
    <sheet name="#4.5" sheetId="14" r:id="rId20"/>
    <sheet name="#4.6" sheetId="15" r:id="rId21"/>
    <sheet name="#4.7" sheetId="16" r:id="rId22"/>
    <sheet name="#4.8" sheetId="17" r:id="rId23"/>
    <sheet name="#4.9" sheetId="18" r:id="rId24"/>
    <sheet name="#5.1" sheetId="19" r:id="rId25"/>
    <sheet name="#5.2" sheetId="20" r:id="rId26"/>
    <sheet name="#5.3" sheetId="21" r:id="rId27"/>
    <sheet name="#6.1" sheetId="22" r:id="rId28"/>
    <sheet name="#6.2" sheetId="23" r:id="rId29"/>
    <sheet name="#6.3" sheetId="24" r:id="rId30"/>
    <sheet name="#6.4" sheetId="25" r:id="rId31"/>
  </sheets>
  <externalReferences>
    <externalReference r:id="rId32"/>
    <externalReference r:id="rId33"/>
    <externalReference r:id="rId34"/>
  </externalReferences>
  <definedNames>
    <definedName name="_xlnm._FilterDatabase" localSheetId="7" hidden="1">'# 2.5 back up'!$A$5:$I$58</definedName>
    <definedName name="Agency_type">[1]!Government_entity_type[[#All],[&lt; Agency type &gt;]]</definedName>
    <definedName name="Commodities_list">[2]!Table5_Commodities_list[HS Product Description w volume]</definedName>
    <definedName name="Commodity_names">[1]!Table5_Commodities_list[HS Product Description]</definedName>
    <definedName name="Companies_list" localSheetId="15">[1]!Companies[Full company name]</definedName>
    <definedName name="Companies_list" localSheetId="14">[1]!Companies[Full company name]</definedName>
    <definedName name="Companies_list" localSheetId="1">[1]!Companies[Full company name]</definedName>
    <definedName name="Companies_list" localSheetId="0">[1]!Companies[Full company name]</definedName>
    <definedName name="Companies_list">Companies[Full company name]</definedName>
    <definedName name="Countries_list">[1]!Table1_Country_codes_and_currencies[Country or Area name]</definedName>
    <definedName name="Currency_code_list">[2]!Table1_Country_codes_and_currencies[Currency code (ISO-4217)]</definedName>
    <definedName name="dddd">Government_revenues_table[Revenue stream name]</definedName>
    <definedName name="GFS_list">[1]!Table6_GFS_codes_classification[Combined]</definedName>
    <definedName name="gogosx">Government_agencies[Full name of agency]</definedName>
    <definedName name="Government_entities_list" localSheetId="15">[1]!Government_agencies[Full name of agency]</definedName>
    <definedName name="Government_entities_list" localSheetId="14">[1]!Government_agencies[Full name of agency]</definedName>
    <definedName name="Government_entities_list" localSheetId="1">[1]!Government_agencies[Full name of agency]</definedName>
    <definedName name="Government_entities_list" localSheetId="0">[1]!Government_agencies[Full name of agency]</definedName>
    <definedName name="Government_entities_list">Government_agencies[Full name of agency]</definedName>
    <definedName name="over">Government_revenues_table[Revenue value]</definedName>
    <definedName name="_xlnm.Print_Area" localSheetId="5">'#2.4'!$A$1:$J$14</definedName>
    <definedName name="Project_phases_list">[1]!Table12[Project phases]</definedName>
    <definedName name="Projectname" localSheetId="15">[1]!Companies15[Full project name]</definedName>
    <definedName name="Projectname" localSheetId="14">[1]!Companies15[Full project name]</definedName>
    <definedName name="Projectname" localSheetId="1">[1]!Companies15[Full project name]</definedName>
    <definedName name="Projectname" localSheetId="0">[1]!Companies15[Full project name]</definedName>
    <definedName name="Projectname">Companies15[Full project name]</definedName>
    <definedName name="Reporting_options_list">[2]!Table3_Reporting_options[List]</definedName>
    <definedName name="Revenue_stream_list" localSheetId="15">[1]!Government_revenues_table[Revenue stream name]</definedName>
    <definedName name="Revenue_stream_list" localSheetId="1">[1]!Government_revenues_table[Revenue stream name]</definedName>
    <definedName name="Revenue_stream_list" localSheetId="0">[1]!Government_revenues_table[Revenue stream name]</definedName>
    <definedName name="Revenue_stream_list">Government_revenues_table[Revenue stream name]</definedName>
    <definedName name="Sector_list">[1]!Table7_sectors[Sector(s)]</definedName>
    <definedName name="Simple_options_list">[1]!Table2_Simple_options[List]</definedName>
    <definedName name="Total_reconciled" localSheetId="0">[1]!Table10[Revenue value]</definedName>
    <definedName name="Total_reconciled">Table10[Revenue value (NOK thousand)]</definedName>
    <definedName name="Total_revenues" localSheetId="15">[1]!Government_revenues_table[Revenue value]</definedName>
    <definedName name="Total_revenues" localSheetId="1">[1]!Government_revenues_table[Revenue value]</definedName>
    <definedName name="Total_revenues" localSheetId="0">[1]!Government_revenues_table[Revenue value]</definedName>
    <definedName name="Total_revenues">Government_revenues_table[Revenue value]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 i="26" l="1"/>
  <c r="F19" i="26"/>
  <c r="B73" i="28" l="1"/>
  <c r="C67" i="35"/>
  <c r="D9" i="35"/>
  <c r="D57" i="35"/>
  <c r="D56" i="35"/>
  <c r="D55" i="35"/>
  <c r="D54" i="35"/>
  <c r="D53" i="35"/>
  <c r="D52" i="35"/>
  <c r="D51" i="35"/>
  <c r="D50" i="35"/>
  <c r="D49" i="35"/>
  <c r="D48" i="35"/>
  <c r="D47" i="35"/>
  <c r="D46" i="35"/>
  <c r="D45" i="35"/>
  <c r="D44" i="35"/>
  <c r="D43" i="35"/>
  <c r="D42" i="35"/>
  <c r="D41" i="35"/>
  <c r="D40" i="35"/>
  <c r="D39" i="35"/>
  <c r="D38" i="35"/>
  <c r="D37" i="35"/>
  <c r="D36" i="35"/>
  <c r="D35" i="35"/>
  <c r="D34" i="35"/>
  <c r="D33" i="35"/>
  <c r="D32" i="35"/>
  <c r="D31" i="35"/>
  <c r="D30" i="35"/>
  <c r="D29" i="35"/>
  <c r="D27" i="35"/>
  <c r="D26" i="35"/>
  <c r="D24" i="35"/>
  <c r="D23" i="35"/>
  <c r="D22" i="35"/>
  <c r="D21" i="35"/>
  <c r="D20" i="35"/>
  <c r="D19" i="35"/>
  <c r="D18" i="35"/>
  <c r="D17" i="35"/>
  <c r="D16" i="35"/>
  <c r="D15" i="35"/>
  <c r="D14" i="35"/>
  <c r="D13" i="35"/>
  <c r="D12" i="35"/>
  <c r="D11" i="35"/>
  <c r="D10" i="35"/>
  <c r="D8" i="35"/>
  <c r="D7" i="35"/>
  <c r="D6" i="35"/>
  <c r="J13" i="19" l="1"/>
  <c r="J43" i="8" l="1"/>
  <c r="J42" i="8"/>
  <c r="J49" i="27" l="1"/>
  <c r="D11" i="24" s="1"/>
  <c r="B39" i="28"/>
  <c r="B97" i="28"/>
  <c r="J98" i="28"/>
  <c r="J51" i="27" s="1"/>
  <c r="B92" i="28" l="1"/>
  <c r="B89" i="28"/>
  <c r="B90" i="28"/>
  <c r="B87" i="28"/>
  <c r="B85" i="28"/>
  <c r="B82" i="28"/>
  <c r="C75" i="28"/>
  <c r="B75" i="28" s="1"/>
  <c r="B72" i="28"/>
  <c r="B74" i="28"/>
  <c r="B77" i="28"/>
  <c r="B78" i="28"/>
  <c r="B79" i="28"/>
  <c r="B80" i="28"/>
  <c r="B81" i="28"/>
  <c r="B83" i="28"/>
  <c r="B84" i="28"/>
  <c r="B68" i="28"/>
  <c r="B65" i="28"/>
  <c r="B66" i="28"/>
  <c r="B67" i="28"/>
  <c r="B69" i="28"/>
  <c r="B70" i="28"/>
  <c r="B71" i="28"/>
  <c r="B86" i="28"/>
  <c r="B88" i="28"/>
  <c r="B91" i="28"/>
  <c r="B60" i="28"/>
  <c r="B61" i="28"/>
  <c r="B56" i="28"/>
  <c r="B45" i="28"/>
  <c r="B46" i="28"/>
  <c r="B47" i="28"/>
  <c r="B48" i="28"/>
  <c r="B49" i="28"/>
  <c r="B50" i="28"/>
  <c r="B51" i="28"/>
  <c r="B52" i="28"/>
  <c r="B53" i="28"/>
  <c r="B54" i="28"/>
  <c r="C31" i="28"/>
  <c r="E29" i="28"/>
  <c r="E28" i="28"/>
  <c r="D29" i="28"/>
  <c r="D28" i="28"/>
  <c r="C28" i="28"/>
  <c r="C29" i="28" s="1"/>
  <c r="D23" i="28"/>
  <c r="C24" i="28"/>
  <c r="B20" i="28"/>
  <c r="B21" i="28"/>
  <c r="B22" i="28"/>
  <c r="B23" i="28"/>
  <c r="B25" i="28"/>
  <c r="B26" i="28"/>
  <c r="B27" i="28"/>
  <c r="B28" i="28"/>
  <c r="B29" i="28"/>
  <c r="B30" i="28"/>
  <c r="B31" i="28"/>
  <c r="B32" i="28"/>
  <c r="B33" i="28"/>
  <c r="B34" i="28"/>
  <c r="B35" i="28"/>
  <c r="B36" i="28"/>
  <c r="B37" i="28"/>
  <c r="B38" i="28"/>
  <c r="B40" i="28"/>
  <c r="B41" i="28"/>
  <c r="B42" i="28"/>
  <c r="B43" i="28"/>
  <c r="B24" i="28" l="1"/>
  <c r="J69" i="26"/>
  <c r="J66" i="26"/>
  <c r="J28" i="26"/>
  <c r="J27" i="26"/>
  <c r="C76" i="28"/>
  <c r="B76" i="28" s="1"/>
  <c r="J8" i="19" l="1"/>
  <c r="J9" i="19" s="1"/>
  <c r="J29" i="26" l="1"/>
  <c r="J30" i="26"/>
  <c r="J31" i="26"/>
  <c r="J32" i="26"/>
  <c r="J33" i="26"/>
  <c r="J34" i="26"/>
  <c r="J35" i="26"/>
  <c r="J36" i="26"/>
  <c r="J37" i="26"/>
  <c r="J38" i="26"/>
  <c r="J39" i="26"/>
  <c r="J40" i="26"/>
  <c r="J41" i="26"/>
  <c r="J42" i="26"/>
  <c r="J43" i="26"/>
  <c r="J44" i="26"/>
  <c r="J45" i="26"/>
  <c r="J46" i="26"/>
  <c r="J47" i="26"/>
  <c r="J48" i="26"/>
  <c r="J49" i="26"/>
  <c r="J50" i="26"/>
  <c r="J51" i="26"/>
  <c r="J52" i="26"/>
  <c r="J53" i="26"/>
  <c r="J54" i="26"/>
  <c r="J55" i="26"/>
  <c r="J56" i="26"/>
  <c r="J57" i="26"/>
  <c r="J58" i="26"/>
  <c r="J59" i="26"/>
  <c r="J60" i="26"/>
  <c r="J61" i="26"/>
  <c r="J62" i="26"/>
  <c r="J63" i="26"/>
  <c r="J64" i="26"/>
  <c r="J65" i="26"/>
  <c r="J67" i="26"/>
  <c r="J68" i="26"/>
  <c r="J70" i="26"/>
  <c r="J71" i="26"/>
  <c r="J72" i="26"/>
  <c r="J73" i="26"/>
  <c r="J74" i="26"/>
  <c r="J75" i="26"/>
  <c r="J76" i="26"/>
  <c r="J64" i="27" l="1"/>
  <c r="F14" i="20" l="1"/>
  <c r="H14" i="20" s="1"/>
  <c r="B15" i="28" l="1"/>
  <c r="B16" i="28"/>
  <c r="B17" i="28"/>
  <c r="B18" i="28"/>
  <c r="B19" i="28"/>
  <c r="B44" i="28"/>
  <c r="B55" i="28"/>
  <c r="B57" i="28"/>
  <c r="B58" i="28"/>
  <c r="B59" i="28"/>
  <c r="B62" i="28"/>
  <c r="B63" i="28"/>
  <c r="B64" i="28"/>
  <c r="B93" i="28"/>
  <c r="B94" i="28"/>
  <c r="B95" i="28"/>
  <c r="B96" i="28"/>
  <c r="J100" i="28"/>
  <c r="E47" i="27"/>
  <c r="D47" i="27"/>
  <c r="C47" i="27"/>
  <c r="B47" i="27"/>
  <c r="E46" i="27"/>
  <c r="D46" i="27"/>
  <c r="C46" i="27"/>
  <c r="B46" i="27"/>
  <c r="E45" i="27"/>
  <c r="D45" i="27"/>
  <c r="C45" i="27"/>
  <c r="B45" i="27"/>
  <c r="E44" i="27"/>
  <c r="D44" i="27"/>
  <c r="C44" i="27"/>
  <c r="B44" i="27"/>
  <c r="E43" i="27"/>
  <c r="D43" i="27"/>
  <c r="C43" i="27"/>
  <c r="B43" i="27"/>
  <c r="E42" i="27"/>
  <c r="D42" i="27"/>
  <c r="C42" i="27"/>
  <c r="B42" i="27"/>
  <c r="E41" i="27"/>
  <c r="D41" i="27"/>
  <c r="C41" i="27"/>
  <c r="B41" i="27"/>
  <c r="E40" i="27"/>
  <c r="D40" i="27"/>
  <c r="C40" i="27"/>
  <c r="B40" i="27"/>
  <c r="E39" i="27"/>
  <c r="D39" i="27"/>
  <c r="C39" i="27"/>
  <c r="B39" i="27"/>
  <c r="E38" i="27"/>
  <c r="D38" i="27"/>
  <c r="C38" i="27"/>
  <c r="B38" i="27"/>
  <c r="E37" i="27"/>
  <c r="D37" i="27"/>
  <c r="C37" i="27"/>
  <c r="B37" i="27"/>
  <c r="E36" i="27"/>
  <c r="D36" i="27"/>
  <c r="C36" i="27"/>
  <c r="B36" i="27"/>
  <c r="E35" i="27"/>
  <c r="D35" i="27"/>
  <c r="C35" i="27"/>
  <c r="B35" i="27"/>
  <c r="E34" i="27"/>
  <c r="D34" i="27"/>
  <c r="C34" i="27"/>
  <c r="B34" i="27"/>
  <c r="E33" i="27"/>
  <c r="D33" i="27"/>
  <c r="C33" i="27"/>
  <c r="B33" i="27"/>
  <c r="E32" i="27"/>
  <c r="D32" i="27"/>
  <c r="C32" i="27"/>
  <c r="B32" i="27"/>
  <c r="E31" i="27"/>
  <c r="D31" i="27"/>
  <c r="C31" i="27"/>
  <c r="B31" i="27"/>
  <c r="E30" i="27"/>
  <c r="D30" i="27"/>
  <c r="C30" i="27"/>
  <c r="B30" i="27"/>
  <c r="E29" i="27"/>
  <c r="D29" i="27"/>
  <c r="C29" i="27"/>
  <c r="B29" i="27"/>
  <c r="E28" i="27"/>
  <c r="D28" i="27"/>
  <c r="C28" i="27"/>
  <c r="B28" i="27"/>
  <c r="E27" i="27"/>
  <c r="D27" i="27"/>
  <c r="C27" i="27"/>
  <c r="B27" i="27"/>
  <c r="E26" i="27"/>
  <c r="D26" i="27"/>
  <c r="C26" i="27"/>
  <c r="B26" i="27"/>
  <c r="E25" i="27"/>
  <c r="D25" i="27"/>
  <c r="C25" i="27"/>
  <c r="B25" i="27"/>
  <c r="E24" i="27"/>
  <c r="D24" i="27"/>
  <c r="C24" i="27"/>
  <c r="B24" i="27"/>
  <c r="E23" i="27"/>
  <c r="D23" i="27"/>
  <c r="C23" i="27"/>
  <c r="B23" i="27"/>
  <c r="E22" i="27"/>
  <c r="D22" i="27"/>
  <c r="C22" i="27"/>
  <c r="B22" i="27"/>
  <c r="N4" i="27"/>
  <c r="F15" i="23"/>
  <c r="H15" i="23" s="1"/>
  <c r="F9" i="23"/>
  <c r="H9" i="23" s="1"/>
  <c r="F14" i="22"/>
  <c r="F9" i="20"/>
  <c r="H9" i="20" s="1"/>
  <c r="H14" i="19"/>
  <c r="F9" i="19"/>
  <c r="H9" i="19" s="1"/>
  <c r="H7" i="19"/>
  <c r="H9" i="14"/>
  <c r="F9" i="12"/>
  <c r="H9" i="12" s="1"/>
  <c r="B21" i="11"/>
  <c r="B19" i="11"/>
  <c r="B17" i="11"/>
  <c r="B23" i="9"/>
  <c r="B21" i="9"/>
  <c r="B19" i="9"/>
  <c r="B17" i="9"/>
  <c r="B15" i="9"/>
  <c r="B13" i="9"/>
  <c r="B23" i="8"/>
  <c r="B21" i="8"/>
  <c r="B19" i="8"/>
  <c r="B17" i="8"/>
  <c r="B15" i="8"/>
  <c r="B13" i="8"/>
</calcChain>
</file>

<file path=xl/sharedStrings.xml><?xml version="1.0" encoding="utf-8"?>
<sst xmlns="http://schemas.openxmlformats.org/spreadsheetml/2006/main" count="3716" uniqueCount="1074">
  <si>
    <t>Completed on:</t>
  </si>
  <si>
    <t xml:space="preserve">Multi-stakeholder group approved on: </t>
  </si>
  <si>
    <t>Transparency template for EITI disclosures</t>
  </si>
  <si>
    <t>Version 1.1 as of 1 January 2021</t>
  </si>
  <si>
    <t>Filling in this Transparency data collection template will help the MSG prepare for Validation and is a requirement of the 2021 EITI Validation procedure.</t>
  </si>
  <si>
    <t>How filling out the Transparency data collection template works:</t>
  </si>
  <si>
    <t>1. Use one excel workbook per fiscal year covered. If the country is reporting on both oil &amp; gas and mining, both can fit into one workbook.</t>
  </si>
  <si>
    <t xml:space="preserve">2. Fill in the entire workbook </t>
  </si>
  <si>
    <t>3. This Transparency sheet should be submitted to the EITI International Secretariat ahead of the commencement of Validation, alongside the data collection templates related to 'Stakeholder engagement' and 'Outcomes and impact'. Send it to your country manager at the International Secretariat.</t>
  </si>
  <si>
    <r>
      <rPr>
        <sz val="12"/>
        <rFont val="Franklin Gothic Book"/>
        <family val="2"/>
      </rPr>
      <t>4. The template will be used as the basis for the country's Validation</t>
    </r>
    <r>
      <rPr>
        <sz val="12"/>
        <color theme="1"/>
        <rFont val="Franklin Gothic Book"/>
        <family val="2"/>
      </rPr>
      <t xml:space="preserve">. </t>
    </r>
    <r>
      <rPr>
        <sz val="12"/>
        <rFont val="Franklin Gothic Book"/>
        <family val="2"/>
      </rPr>
      <t xml:space="preserve">You will receive the file back with questions and comments, to be addressed as part of the Validation process. </t>
    </r>
  </si>
  <si>
    <r>
      <t xml:space="preserve">This template should be </t>
    </r>
    <r>
      <rPr>
        <b/>
        <u/>
        <sz val="12"/>
        <rFont val="Franklin Gothic Book"/>
        <family val="2"/>
      </rPr>
      <t>completed in full and published</t>
    </r>
    <r>
      <rPr>
        <b/>
        <sz val="12"/>
        <rFont val="Franklin Gothic Book"/>
        <family val="2"/>
      </rPr>
      <t xml:space="preserve"> for each fiscal year covered under EITI Reporting.</t>
    </r>
  </si>
  <si>
    <t>The International Secretariat can provide advice and support on request. If you have any questions, please contact your country manager at the EITI International Secretariat.</t>
  </si>
  <si>
    <t>Cells in orange must be completed before submission</t>
  </si>
  <si>
    <t>Cells in light blue are for supplying sources and/or comments</t>
  </si>
  <si>
    <t>White cells require no action</t>
  </si>
  <si>
    <t>Cells in grey are for your information.</t>
  </si>
  <si>
    <r>
      <rPr>
        <b/>
        <i/>
        <u/>
        <sz val="11"/>
        <color theme="1"/>
        <rFont val="Franklin Gothic Book"/>
        <family val="2"/>
      </rPr>
      <t>Terminology:</t>
    </r>
    <r>
      <rPr>
        <b/>
        <i/>
        <sz val="11"/>
        <color theme="1"/>
        <rFont val="Franklin Gothic Book"/>
        <family val="2"/>
      </rPr>
      <t xml:space="preserve"> Disclosure</t>
    </r>
  </si>
  <si>
    <r>
      <rPr>
        <b/>
        <i/>
        <u/>
        <sz val="11"/>
        <color theme="1"/>
        <rFont val="Franklin Gothic Book"/>
        <family val="2"/>
      </rPr>
      <t>Terminology:</t>
    </r>
    <r>
      <rPr>
        <b/>
        <i/>
        <sz val="11"/>
        <color theme="1"/>
        <rFont val="Franklin Gothic Book"/>
        <family val="2"/>
      </rPr>
      <t xml:space="preserve"> Simple options</t>
    </r>
  </si>
  <si>
    <t>Sub requirement sheets</t>
  </si>
  <si>
    <r>
      <rPr>
        <i/>
        <u/>
        <sz val="11"/>
        <color theme="1"/>
        <rFont val="Franklin Gothic Book"/>
        <family val="2"/>
      </rPr>
      <t>Yes, systematically disclosed</t>
    </r>
    <r>
      <rPr>
        <i/>
        <sz val="11"/>
        <color theme="1"/>
        <rFont val="Franklin Gothic Book"/>
        <family val="2"/>
      </rPr>
      <t>: If data is regularly and publicly disclosed by government agencies or companies, and the data is reliable, please select Yes, systematically disclosed</t>
    </r>
  </si>
  <si>
    <r>
      <rPr>
        <i/>
        <u/>
        <sz val="11"/>
        <color theme="1"/>
        <rFont val="Franklin Gothic Book"/>
        <family val="2"/>
      </rPr>
      <t>Yes</t>
    </r>
    <r>
      <rPr>
        <i/>
        <sz val="11"/>
        <color theme="1"/>
        <rFont val="Franklin Gothic Book"/>
        <family val="2"/>
      </rPr>
      <t>: All the aspects of the question are answered/covered.</t>
    </r>
  </si>
  <si>
    <r>
      <rPr>
        <i/>
        <u/>
        <sz val="11"/>
        <color theme="1"/>
        <rFont val="Franklin Gothic Book"/>
        <family val="2"/>
      </rPr>
      <t>Underlying objectives</t>
    </r>
    <r>
      <rPr>
        <i/>
        <sz val="11"/>
        <color theme="1"/>
        <rFont val="Franklin Gothic Book"/>
        <family val="2"/>
      </rPr>
      <t>: The MSG to evaluate if they believe the country is meeting the underlying objective of the requirement</t>
    </r>
  </si>
  <si>
    <r>
      <rPr>
        <i/>
        <u/>
        <sz val="11"/>
        <color theme="1"/>
        <rFont val="Franklin Gothic Book"/>
        <family val="2"/>
      </rPr>
      <t>Yes, through EITI reporting</t>
    </r>
    <r>
      <rPr>
        <i/>
        <sz val="11"/>
        <color theme="1"/>
        <rFont val="Franklin Gothic Book"/>
        <family val="2"/>
      </rPr>
      <t>: If the EITI Report covers certain data gaps in government or corporate disclosures, please select "Yes, in EITI Report".</t>
    </r>
  </si>
  <si>
    <r>
      <t>Partially:</t>
    </r>
    <r>
      <rPr>
        <i/>
        <sz val="11"/>
        <color theme="1"/>
        <rFont val="Franklin Gothic Book"/>
        <family val="2"/>
      </rPr>
      <t>Aspects of the question have been answered/covered.</t>
    </r>
  </si>
  <si>
    <r>
      <t>If a requirement is not applicable</t>
    </r>
    <r>
      <rPr>
        <i/>
        <sz val="11"/>
        <color theme="1"/>
        <rFont val="Franklin Gothic Book"/>
        <family val="2"/>
      </rPr>
      <t xml:space="preserve">, the MSG must include the reference to the document (MSG minutes) where the non-applicablilty is determined. </t>
    </r>
  </si>
  <si>
    <r>
      <rPr>
        <i/>
        <u/>
        <sz val="11"/>
        <color theme="1"/>
        <rFont val="Franklin Gothic Book"/>
        <family val="2"/>
      </rPr>
      <t>Not available</t>
    </r>
    <r>
      <rPr>
        <i/>
        <sz val="11"/>
        <color theme="1"/>
        <rFont val="Franklin Gothic Book"/>
        <family val="2"/>
      </rPr>
      <t>: The data is applicable in the country, but no data or information is available.</t>
    </r>
  </si>
  <si>
    <r>
      <rPr>
        <i/>
        <u/>
        <sz val="11"/>
        <color theme="1"/>
        <rFont val="Franklin Gothic Book"/>
        <family val="2"/>
      </rPr>
      <t>No</t>
    </r>
    <r>
      <rPr>
        <i/>
        <sz val="11"/>
        <color theme="1"/>
        <rFont val="Franklin Gothic Book"/>
        <family val="2"/>
      </rPr>
      <t>: No information is covered.</t>
    </r>
  </si>
  <si>
    <r>
      <t xml:space="preserve">Not applicable: </t>
    </r>
    <r>
      <rPr>
        <i/>
        <sz val="11"/>
        <color theme="1"/>
        <rFont val="Franklin Gothic Book"/>
        <family val="2"/>
      </rPr>
      <t xml:space="preserve">If a requirement is not relevant, please select "Not applicable". Refer to any evidence documented as part of the EITI Report, or through minutes of a multi-stakeholder meeting. </t>
    </r>
  </si>
  <si>
    <r>
      <t>Not applicable</t>
    </r>
    <r>
      <rPr>
        <i/>
        <sz val="11"/>
        <color theme="1"/>
        <rFont val="Franklin Gothic Book"/>
        <family val="2"/>
      </rPr>
      <t>: The question is not relevant for the case, When it is required, please refer to evidence of non-applicability.</t>
    </r>
  </si>
  <si>
    <t>EITI International Secretariat</t>
  </si>
  <si>
    <r>
      <t xml:space="preserve">Phone: </t>
    </r>
    <r>
      <rPr>
        <b/>
        <sz val="11"/>
        <color rgb="FF165B89"/>
        <rFont val="Franklin Gothic Book"/>
        <family val="2"/>
      </rPr>
      <t>+47 222 00 800</t>
    </r>
    <r>
      <rPr>
        <b/>
        <sz val="11"/>
        <color rgb="FF000000"/>
        <rFont val="Franklin Gothic Book"/>
        <family val="2"/>
      </rPr>
      <t xml:space="preserve">   </t>
    </r>
    <r>
      <rPr>
        <b/>
        <sz val="11"/>
        <color rgb="FF000000"/>
        <rFont val="Wingdings"/>
        <charset val="2"/>
      </rPr>
      <t></t>
    </r>
    <r>
      <rPr>
        <b/>
        <sz val="11"/>
        <color rgb="FF000000"/>
        <rFont val="Franklin Gothic Book"/>
        <family val="2"/>
      </rPr>
      <t xml:space="preserve">   E-mail: </t>
    </r>
    <r>
      <rPr>
        <b/>
        <u/>
        <sz val="11"/>
        <color rgb="FF165B89"/>
        <rFont val="Franklin Gothic Book"/>
        <family val="2"/>
      </rPr>
      <t>secretariat@eiti.org</t>
    </r>
    <r>
      <rPr>
        <b/>
        <sz val="11"/>
        <color rgb="FF000000"/>
        <rFont val="Franklin Gothic Book"/>
        <family val="2"/>
      </rPr>
      <t xml:space="preserve">   </t>
    </r>
    <r>
      <rPr>
        <b/>
        <sz val="11"/>
        <color rgb="FF000000"/>
        <rFont val="Wingdings"/>
        <charset val="2"/>
      </rPr>
      <t></t>
    </r>
    <r>
      <rPr>
        <b/>
        <sz val="11"/>
        <color rgb="FF000000"/>
        <rFont val="Franklin Gothic Book"/>
        <family val="2"/>
      </rPr>
      <t xml:space="preserve">   Twitter: </t>
    </r>
    <r>
      <rPr>
        <b/>
        <sz val="11"/>
        <color rgb="FF165B89"/>
        <rFont val="Franklin Gothic Book"/>
        <family val="2"/>
      </rPr>
      <t>@EITIorg</t>
    </r>
    <r>
      <rPr>
        <b/>
        <sz val="11"/>
        <color rgb="FF000000"/>
        <rFont val="Franklin Gothic Book"/>
        <family val="2"/>
      </rPr>
      <t xml:space="preserve">  </t>
    </r>
    <r>
      <rPr>
        <b/>
        <sz val="11"/>
        <color rgb="FF000000"/>
        <rFont val="Wingdings"/>
        <charset val="2"/>
      </rPr>
      <t xml:space="preserve"> </t>
    </r>
    <r>
      <rPr>
        <b/>
        <sz val="11"/>
        <color rgb="FF000000"/>
        <rFont val="Franklin Gothic Book"/>
        <family val="2"/>
      </rPr>
      <t xml:space="preserve">   </t>
    </r>
    <r>
      <rPr>
        <b/>
        <u/>
        <sz val="11"/>
        <color rgb="FF165B89"/>
        <rFont val="Franklin Gothic Book"/>
        <family val="2"/>
      </rPr>
      <t>www.eiti.org</t>
    </r>
  </si>
  <si>
    <t>Country or area</t>
  </si>
  <si>
    <r>
      <t xml:space="preserve">Address: </t>
    </r>
    <r>
      <rPr>
        <b/>
        <sz val="11"/>
        <color rgb="FF165B89"/>
        <rFont val="Franklin Gothic Book"/>
        <family val="2"/>
      </rPr>
      <t>Rådhusgata 26, 0151 Oslo, Norway</t>
    </r>
    <r>
      <rPr>
        <b/>
        <sz val="11"/>
        <color rgb="FF000000"/>
        <rFont val="Franklin Gothic Book"/>
        <family val="2"/>
      </rPr>
      <t xml:space="preserve">  </t>
    </r>
  </si>
  <si>
    <r>
      <rPr>
        <b/>
        <sz val="11"/>
        <color rgb="FF000000"/>
        <rFont val="Franklin Gothic Book"/>
        <family val="2"/>
      </rPr>
      <t xml:space="preserve">Part 1 (About) </t>
    </r>
    <r>
      <rPr>
        <sz val="11"/>
        <color rgb="FF000000"/>
        <rFont val="Franklin Gothic Book"/>
        <family val="2"/>
      </rPr>
      <t>covers country and data characteristics.</t>
    </r>
  </si>
  <si>
    <t>How to complete this sheet:</t>
  </si>
  <si>
    <r>
      <t xml:space="preserve">1. Starting from the top, </t>
    </r>
    <r>
      <rPr>
        <b/>
        <i/>
        <sz val="11"/>
        <rFont val="Franklin Gothic Book"/>
        <family val="2"/>
      </rPr>
      <t xml:space="preserve">enter your responses in the grey column. </t>
    </r>
  </si>
  <si>
    <t xml:space="preserve">2. Please respond to each question, until completed. </t>
  </si>
  <si>
    <r>
      <t xml:space="preserve">3. Include any additional information or comments as needed in the </t>
    </r>
    <r>
      <rPr>
        <b/>
        <i/>
        <sz val="11"/>
        <color theme="1"/>
        <rFont val="Franklin Gothic Book"/>
        <family val="2"/>
      </rPr>
      <t xml:space="preserve">Source/Comments" </t>
    </r>
    <r>
      <rPr>
        <i/>
        <sz val="11"/>
        <color theme="1"/>
        <rFont val="Franklin Gothic Book"/>
        <family val="2"/>
      </rPr>
      <t>column.</t>
    </r>
  </si>
  <si>
    <t>If you have any questions, please contact your country manager at the EITI International Secretariat.</t>
  </si>
  <si>
    <t>Cells in orange must be completed</t>
  </si>
  <si>
    <t>Cells in light blue are for voluntary input</t>
  </si>
  <si>
    <t xml:space="preserve">Part 1 - About </t>
  </si>
  <si>
    <t>Description</t>
  </si>
  <si>
    <t>Enter data in this column</t>
  </si>
  <si>
    <t>Source / Comments</t>
  </si>
  <si>
    <t>Country or area name</t>
  </si>
  <si>
    <t>Norway</t>
  </si>
  <si>
    <t>ISO Alpha-3 Code</t>
  </si>
  <si>
    <t>NOR</t>
  </si>
  <si>
    <t>National currency name</t>
  </si>
  <si>
    <t>Norwegian Krone</t>
  </si>
  <si>
    <t>National currency ISO-4217</t>
  </si>
  <si>
    <t>NOK</t>
  </si>
  <si>
    <t>Fiscal year covered by this data file</t>
  </si>
  <si>
    <t>Start Date</t>
  </si>
  <si>
    <t>01.01.2020</t>
  </si>
  <si>
    <t>Data on www.norskpetroleum is updated regularly</t>
  </si>
  <si>
    <t>End Date</t>
  </si>
  <si>
    <t>31.12.2020</t>
  </si>
  <si>
    <t>Although 2020 were used for this template (numbers) more recent data are available at www.norskpetroleum.www.npd, www.ssb etc.</t>
  </si>
  <si>
    <t>Data source</t>
  </si>
  <si>
    <t>Has an EITI Report been prepared by an Independent Administrator?</t>
  </si>
  <si>
    <t>No</t>
  </si>
  <si>
    <t>EITI report not applicable for Norway  due to mainstreaming/ adapted implementation  ref board decision 2017-49. The EITI report is replaced by online reporting through the platform
www.norskpetroleum.no and the associated Oil Facts app. Other relevant sources are  NPD.no, Einnsyn.no , SSB.no and the state accounts.</t>
  </si>
  <si>
    <t>What is the name of the company?</t>
  </si>
  <si>
    <t>Not aplicable</t>
  </si>
  <si>
    <t>Date that the EITI Report was made public</t>
  </si>
  <si>
    <t>URL, EITI Report</t>
  </si>
  <si>
    <t>Not applicble</t>
  </si>
  <si>
    <t>Does the government systematically disclose EITI data at a single location?</t>
  </si>
  <si>
    <t>Yes</t>
  </si>
  <si>
    <t>Systeatic disclosure/Regularly updated</t>
  </si>
  <si>
    <t>Publication date of the EITI data</t>
  </si>
  <si>
    <t>Data on www.norwegianpetroleum updated anually or more frequent</t>
  </si>
  <si>
    <t>Website link (URL) to EITI data</t>
  </si>
  <si>
    <t>https://www.norskpetroleum.no/en
https://www.norskpetroleum.no/en/economy/transparency-eiti/</t>
  </si>
  <si>
    <t>Are there other files of relevance?</t>
  </si>
  <si>
    <t>Date that other file was made public</t>
  </si>
  <si>
    <t>Examples:</t>
  </si>
  <si>
    <t>Regularly updated</t>
  </si>
  <si>
    <t>URL</t>
  </si>
  <si>
    <t>Oljedirektoratet (npd.no);
EInnsyn.no;
SSB.no;
https://www.regjeringen.no/no/dokumenter/meld.-st.-3-20202021/id2846323/;
https://www.regjeringen.no/no/statsbudsjett/2020/id2705757/;
https://lovdata.no/dokument/SF/forskrift/2021-06-21-2056?q=reelle%20rettighetshavere
Petoro.no;
Gassco.no
Equinor.com</t>
  </si>
  <si>
    <r>
      <t>EITI Requirement 7.2</t>
    </r>
    <r>
      <rPr>
        <b/>
        <sz val="11"/>
        <rFont val="Franklin Gothic Book"/>
        <family val="2"/>
      </rPr>
      <t>: Data accessibility and open data</t>
    </r>
  </si>
  <si>
    <t>Does the government have an open data policy?</t>
  </si>
  <si>
    <t>Online</t>
  </si>
  <si>
    <r>
      <rPr>
        <sz val="11"/>
        <color theme="10"/>
        <rFont val="Calibri"/>
        <family val="2"/>
        <scheme val="minor"/>
      </rPr>
      <t xml:space="preserve">https://www.norskpetroleum.no/en/accessibility-statement/ </t>
    </r>
    <r>
      <rPr>
        <u/>
        <sz val="11"/>
        <color theme="10"/>
        <rFont val="Calibri"/>
        <family val="2"/>
        <scheme val="minor"/>
      </rPr>
      <t xml:space="preserve"> 
https://www.npd.no/en/about-us/information-services/open-data/
</t>
    </r>
    <r>
      <rPr>
        <i/>
        <sz val="11"/>
        <color theme="10"/>
        <rFont val="Calibri"/>
        <family val="2"/>
        <scheme val="minor"/>
      </rPr>
      <t>Other relevant references:</t>
    </r>
    <r>
      <rPr>
        <u/>
        <sz val="11"/>
        <color theme="10"/>
        <rFont val="Calibri"/>
        <family val="2"/>
        <scheme val="minor"/>
      </rPr>
      <t xml:space="preserve">
</t>
    </r>
    <r>
      <rPr>
        <sz val="11"/>
        <color theme="10"/>
        <rFont val="Calibri"/>
        <family val="2"/>
        <scheme val="minor"/>
      </rPr>
      <t>Freedom of Information Act:</t>
    </r>
    <r>
      <rPr>
        <u/>
        <sz val="11"/>
        <color theme="10"/>
        <rFont val="Calibri"/>
        <family val="2"/>
        <scheme val="minor"/>
      </rPr>
      <t xml:space="preserve"> https://lovdata.no/dokument/NL/lov/2006-05-19-16;
</t>
    </r>
    <r>
      <rPr>
        <i/>
        <sz val="11"/>
        <color theme="10"/>
        <rFont val="Calibri"/>
        <family val="2"/>
        <scheme val="minor"/>
      </rPr>
      <t>Digital agenda Norway</t>
    </r>
    <r>
      <rPr>
        <sz val="11"/>
        <color theme="10"/>
        <rFont val="Calibri"/>
        <family val="2"/>
        <scheme val="minor"/>
      </rPr>
      <t xml:space="preserve">: </t>
    </r>
    <r>
      <rPr>
        <u/>
        <sz val="11"/>
        <color theme="10"/>
        <rFont val="Calibri"/>
        <family val="2"/>
        <scheme val="minor"/>
      </rPr>
      <t xml:space="preserve">https://www.regjeringen.no/contentassets/fe3e34b866034b82b9c623c5cec39823/no/pdfs/stm201520160027000dddpdfs.pdf?msclkid=91be8842d0d811ec89e4c9bb1233a02e;
</t>
    </r>
    <r>
      <rPr>
        <i/>
        <sz val="11"/>
        <color theme="10"/>
        <rFont val="Calibri"/>
        <family val="2"/>
        <scheme val="minor"/>
      </rPr>
      <t>Guidance to open data:</t>
    </r>
    <r>
      <rPr>
        <u/>
        <sz val="11"/>
        <color theme="10"/>
        <rFont val="Calibri"/>
        <family val="2"/>
        <scheme val="minor"/>
      </rPr>
      <t xml:space="preserve"> https://data.norge.no/guide/veileder-apne-data/?msclkid=6589cee6d0d911ecb8d505fe383a763c;
</t>
    </r>
    <r>
      <rPr>
        <i/>
        <sz val="11"/>
        <color theme="10"/>
        <rFont val="Calibri"/>
        <family val="2"/>
        <scheme val="minor"/>
      </rPr>
      <t>Company register:</t>
    </r>
    <r>
      <rPr>
        <u/>
        <sz val="11"/>
        <color theme="10"/>
        <rFont val="Calibri"/>
        <family val="2"/>
        <scheme val="minor"/>
      </rPr>
      <t xml:space="preserve"> https://www.brreg.no/en/products-and-services-2/open-data/?nocache=1652240515007;
</t>
    </r>
    <r>
      <rPr>
        <i/>
        <u/>
        <sz val="11"/>
        <color theme="10"/>
        <rFont val="Calibri"/>
        <family val="2"/>
        <scheme val="minor"/>
      </rPr>
      <t>NPD</t>
    </r>
    <r>
      <rPr>
        <u/>
        <sz val="11"/>
        <color theme="10"/>
        <rFont val="Calibri"/>
        <family val="2"/>
        <scheme val="minor"/>
      </rPr>
      <t>: https://www.npd.no/en/about-us/accessibility-statement/;</t>
    </r>
  </si>
  <si>
    <t>Data coverage / scope</t>
  </si>
  <si>
    <t>Open data portal / files</t>
  </si>
  <si>
    <t>Facts, figures and statistics - Norwegianpetroleum.no (norskpetroleum.no)</t>
  </si>
  <si>
    <t>Sector coverage</t>
  </si>
  <si>
    <t>Oil</t>
  </si>
  <si>
    <t>Gas</t>
  </si>
  <si>
    <t>Mining (incl. Quarrying)</t>
  </si>
  <si>
    <t>Not applicable</t>
  </si>
  <si>
    <t>Mining sector is not part of the EITI scope in Norway, see #2.1</t>
  </si>
  <si>
    <t>Other, non-upstream sectors</t>
  </si>
  <si>
    <t>If yes, please specify name (insert new rows if multiple)</t>
  </si>
  <si>
    <t>Number of reporting government entities (incl SOEs if recipient)</t>
  </si>
  <si>
    <t xml:space="preserve">4 										</t>
  </si>
  <si>
    <t>The Norwegian Tax Administration, Petoro, The Norwegian Petroleum Directorate, Equinor</t>
  </si>
  <si>
    <t>Number of reporting companies (incl SOEs if payer)</t>
  </si>
  <si>
    <t xml:space="preserve">Following the decision of mainstreaming/ adapted implementation  ref board decision 2017-49 there is no reporting from companies. See https://eiti.org/documents/norway-mainstreaming-application-and-request-adapted-implementation for background information. </t>
  </si>
  <si>
    <r>
      <rPr>
        <i/>
        <sz val="11"/>
        <rFont val="Franklin Gothic Book"/>
        <family val="2"/>
      </rPr>
      <t>Reporting currency (</t>
    </r>
    <r>
      <rPr>
        <i/>
        <sz val="11"/>
        <color theme="10"/>
        <rFont val="Franklin Gothic Book"/>
        <family val="2"/>
      </rPr>
      <t>ISO-4217 currency codes</t>
    </r>
    <r>
      <rPr>
        <i/>
        <sz val="11"/>
        <rFont val="Franklin Gothic Book"/>
        <family val="2"/>
      </rPr>
      <t>)</t>
    </r>
  </si>
  <si>
    <t xml:space="preserve">Exchange rate used: 1 USD = </t>
  </si>
  <si>
    <t>Average rate as published by Norges Bank</t>
  </si>
  <si>
    <t>Exchange rate source (URL,…)</t>
  </si>
  <si>
    <t>Valutakurser (norges-bank.no)</t>
  </si>
  <si>
    <r>
      <t>EITI Requirement 4.7</t>
    </r>
    <r>
      <rPr>
        <b/>
        <sz val="11"/>
        <rFont val="Franklin Gothic Book"/>
        <family val="2"/>
      </rPr>
      <t>: Disaggregation</t>
    </r>
  </si>
  <si>
    <t>… by revenue stream</t>
  </si>
  <si>
    <t>Statens inntekter fra petroleumsvirksomhet - Norskpetroleum.no; https://www.norskpetroleum.no/okonomi/apenhet-om-betalinger-eiti/</t>
  </si>
  <si>
    <t>… by government agency</t>
  </si>
  <si>
    <t>… by company</t>
  </si>
  <si>
    <t>… by project</t>
  </si>
  <si>
    <t>See comment</t>
  </si>
  <si>
    <t>Taxes are levied on company, not project. See tab #4.1- Reporting entities section "Reporting projects list" for description of how to get access to (the less significant)project data from www.eInnsyn for Co2 fee/ area fee. Further, from 2021, CO2 tax is reported on www.norskpetroleum by project. (https://www.norskpetroleum.no/okonomi/apenhet-om-betalinger-eiti/)</t>
  </si>
  <si>
    <t>Contact details: data submission</t>
  </si>
  <si>
    <t>Name and contact information of the person submitting this file</t>
  </si>
  <si>
    <t>Name</t>
  </si>
  <si>
    <t>Gro Anundskaas</t>
  </si>
  <si>
    <t>Organisation</t>
  </si>
  <si>
    <t>Ministry of Petroleum and Energy</t>
  </si>
  <si>
    <t>Email address</t>
  </si>
  <si>
    <t>Gro.Anundskaas@oed.dep.no</t>
  </si>
  <si>
    <t>Requirement 2.1: Legal framework</t>
  </si>
  <si>
    <t>Objective of Requirement 2.1</t>
  </si>
  <si>
    <t>Progress towards the objective of the requirement, to ensure public understanding of all aspects of the regulatory framework for the extractive industries, including the legal framework, fiscal regime, roles of government entities and reforms.</t>
  </si>
  <si>
    <t xml:space="preserve"> Fully met</t>
  </si>
  <si>
    <t>EITI report not applicable for Norway  due to mainstreaming/ adapted implementation  ref board decision 2017-49 (https://eiti.org/board-decisions/board-accepted-norways-mainstreaming-request-and-adapted-implementation-request) with attached application documents (https://eiti.org/documents/norway-mainstreaming-application-and-request-adapted-implementation).</t>
  </si>
  <si>
    <t>Requirement</t>
  </si>
  <si>
    <t>How is this disclosed?</t>
  </si>
  <si>
    <t>Where is this systematically disclosed?</t>
  </si>
  <si>
    <t>Where is this disclosed in the EITI Report?</t>
  </si>
  <si>
    <t>Gaps or weaknesses in comprehensiveness, data quality, disaggregation and accessibility identified (by MSG, IA, others)</t>
  </si>
  <si>
    <t xml:space="preserve">International Secretariat review and preliminary assessment </t>
  </si>
  <si>
    <t>International Secretariat questions to MSG</t>
  </si>
  <si>
    <t>MSG responses to International Secretariat questions</t>
  </si>
  <si>
    <t xml:space="preserve">International Secretariat final assessment </t>
  </si>
  <si>
    <t>Mining sector</t>
  </si>
  <si>
    <t>Does the government publish information about</t>
  </si>
  <si>
    <t>Laws and regulations?</t>
  </si>
  <si>
    <t>The mining sector was discussed in the MSG prior to introduction of adapted implementation/ mainstreaming and concluded by the MSG at that point that payments were not material (mainly operation of gravel and sand- pit sand and no surtax levied),  and thus mining is not included in EITI in Norway.  There is no change in the materiality assessment from previos validation.</t>
  </si>
  <si>
    <t>Overview of government agencies' roles?</t>
  </si>
  <si>
    <t>Mineral and petroleum rights' regime?</t>
  </si>
  <si>
    <t>Fiscal regime?</t>
  </si>
  <si>
    <t>Level of fiscal devolution?</t>
  </si>
  <si>
    <t>Ongoing and planned reforms?</t>
  </si>
  <si>
    <t>Oil and gas sector</t>
  </si>
  <si>
    <t>Systematically disclosed</t>
  </si>
  <si>
    <t xml:space="preserve">Framework - Norwegianpetroleum.no (norskpetroleum.no). Laws are  published on www.lovdata.no. See also https://www.npd.no/en/regulations/regulations/. </t>
  </si>
  <si>
    <t>The Norwegian Petroleum website disclose a
comprehensive overview of the relevant legal frameworks and fiscal regime</t>
  </si>
  <si>
    <t>Regulations - The Norwegian Petroleum Directorate (npd.no)</t>
  </si>
  <si>
    <t>State organisation of petroleum activites - Norwegianpetroleum.no (norskpetroleum.no)</t>
  </si>
  <si>
    <t>Framework - Norwegianpetroleum.no (norskpetroleum.no)</t>
  </si>
  <si>
    <t>The Petroleum Tax System - Norwegianpetroleum.no (norskpetroleum.no)</t>
  </si>
  <si>
    <t xml:space="preserve">The Petroleum Tax System - Norwegianpetroleum.no (norskpetroleum.no)     </t>
  </si>
  <si>
    <t>https://www.norskpetroleum.no/en;
(see example  new tax legislation https://www.norskpetroleum.no/en/economy/petroleum-tax/)</t>
  </si>
  <si>
    <t>Requirement 2.2: Contract and license allocations</t>
  </si>
  <si>
    <t>Objective of Requirement 2.2</t>
  </si>
  <si>
    <t>Progress towards the objective of the requirement, to provide a public overview of awards and transfers of oil, gas and mining licenses, the statutory procedures for license awards and transfers and whether tehse procedures are followed in practice. This can allow stakeholders to identify and address possible weaknesses in the license allocation process.</t>
  </si>
  <si>
    <t>Exceeded</t>
  </si>
  <si>
    <t>EITI report not applicable for Norway  due to mainstreaming/ adapted implementation  ref board decision 2017-49</t>
  </si>
  <si>
    <t>Applicability of the Requirement</t>
  </si>
  <si>
    <t>Is Requirement 2.2 applicable in the period under review?</t>
  </si>
  <si>
    <t>No. of license awards for the covered year</t>
  </si>
  <si>
    <t>the award process(es)?</t>
  </si>
  <si>
    <t>and the technical and financial criteria used?</t>
  </si>
  <si>
    <t>the existence of any non-trivial deviations from statutory procedures in license awards in the period under review?</t>
  </si>
  <si>
    <t>No. of license transfers for the covered year</t>
  </si>
  <si>
    <t>the number and identity of licenses transferred in the period under review?</t>
  </si>
  <si>
    <t>the transfer process(es)?</t>
  </si>
  <si>
    <t>the existence of any non-trivial deviations from statutory procedures in license transfers in the period under review?</t>
  </si>
  <si>
    <t>bidding rounds/process(es)?</t>
  </si>
  <si>
    <t>MSG comments on efficiency:</t>
  </si>
  <si>
    <t xml:space="preserve"> https://factpages.npd.no/en/licence/TableView/PetReg/Overview; 
</t>
  </si>
  <si>
    <t xml:space="preserve"> https://factpages.npd.no/en/licence/TableView/Transfers;</t>
  </si>
  <si>
    <t xml:space="preserve"> Systematically disclosed</t>
  </si>
  <si>
    <t xml:space="preserve">https://www.norskpetroleum.no/en/framework/the-petroleum-act-and-the-licensing-system/. 
</t>
  </si>
  <si>
    <t xml:space="preserve"> https://www.npd.no/en/facts/production-licences/licensing-rounds/apa-2021/</t>
  </si>
  <si>
    <t>https://www.norskpetroleum.no/en/framework/the-petroleum-act-and-the-licensing-system/; 
https://www.npd.no/en/facts/production-licences/licensing-rounds/apa-2020/;
https://www.npd.no/globalassets/1-npd/fakta/utvinningstillatelser/konsesjonsrunder-eng/apa-2020/guide-to-application-for-production-licence-apa2020.pdf;
APA 2020 - The Norwegian Petroleum Directorate (npd.no);</t>
  </si>
  <si>
    <t xml:space="preserve">Process and general criteria disclosed, see cross-reference (Norsk Petroleum, NPD ). Companies that want to become an operator or licensee on the Norwegian continental shelf must be pre-qualified, see https://www.npd.no/en/facts/production-licences/pre-qualification/. License period, work program etc. disclosed at NPD. All documents received by or sent from the Ministry of Petroleum and Energy are registered in the mail register "elnnsyn" (eInnsyn - Søk ). Elnnsyn is a service that anyone can use to search freely for information related to the public sector and request access to documents that have not been fully published.
</t>
  </si>
  <si>
    <t>https://factpages.npd.no/en/licence/TableView/PetReg/Overview;  https://factpages.npd.no/en/licence/TableView/Transfers</t>
  </si>
  <si>
    <t>Petroleum register - Factpages - NPD</t>
  </si>
  <si>
    <t>Licences on the Norwegian shelf - Norwegianpetroleum.no (norskpetroleum.no)</t>
  </si>
  <si>
    <t>see ccomment</t>
  </si>
  <si>
    <t xml:space="preserve">Companies that want to become an operator or licensee on the Norwegian continental shelf must be pre-qualified, see https://www.npd.no/en/facts/production-licences/pre-qualification/.
The Ministry of Petroleum and Energy and the Ministry of Finance approve the transfer between private companies.  See https://lovdata.no/dokument/NL/lov/1996-11-29-72/KAPITTEL_10#%C2%A710-12 regarding  transfer approvals. 
All transfers are disclosed in the license register published by NPD at https://factpages.npd.no/no. The buyer of a license is required to follow the already approved work programme in the license which is also disclosed at https://factpages.npd.no/no. Transfer prices and techincal criteria are not publicly disclosed.
To avoid that the tax rules give an incentive to or counter restructuring, shares in production licences may not be transferred without the consent of the Ministry of Finance as regards the tax implications. This is stipulated in section 10 of the Petroleum Tax Act and related resolution  ref https://lovdata.no/dokument/SF/forskrift/2009-07-01-956 for resolution regarding approval process. See https://www.skatteetaten.no/en/business-and-organisation/reporting-and-industries/industries-special-regulations/oil-and-gas-exploration-and-petroleum-tax/the-petroleum-tax-office-and-the-petroleum-tax-system/petroleum-tax-regulations/ for further descripton of change in ownership tax implications.
</t>
  </si>
  <si>
    <t>APA 2020 - The Norwegian Petroleum Directorate (npd.no); https://factpages.npd.no/en/licence/TableView/Licensees- table that can be filtered</t>
  </si>
  <si>
    <t xml:space="preserve">Production licences are normally awarded by the Ministry of Petroleum and Energy in numbered licensing rounds, or by yearly awards in predefined areas (APA) ref. https://www.norskpetroleum.no/en/framework/the-petroleum-act-and-the-licensing-system/. 
 Transfer of a production licence or of a share of a production licence must be approved by the Ministry as disclosed on https://www.norskpetroleum.no/en/facts/licences/.
Pre-qualification of companies can be found here: 
https://www.npd.no/en/facts/production-licences/pre-qualification/
https://www.npd.no/en/facts/production-licences/pre-qualification/documentation-and-cost-associated-with-the-pre-qualification-process/ 
</t>
  </si>
  <si>
    <t>Requirement 2.3: License registers</t>
  </si>
  <si>
    <t>Objective of Requirement 2.3</t>
  </si>
  <si>
    <t>Progress towards the objective of the requirement, to ensure the public accessibility of comprehensive information on property rights related to extractive deposits and projects.</t>
  </si>
  <si>
    <t xml:space="preserve"> Exceeded</t>
  </si>
  <si>
    <t>License register for the mining sector</t>
  </si>
  <si>
    <t xml:space="preserve">License-holder name: </t>
  </si>
  <si>
    <t xml:space="preserve">License coordinates: </t>
  </si>
  <si>
    <t xml:space="preserve">License dates of application, award and expiry: </t>
  </si>
  <si>
    <t>Commodity(ies) covered by licenses:</t>
  </si>
  <si>
    <t>Coverage of all active licenses?</t>
  </si>
  <si>
    <t>Coverage of all licenses held by material companies?</t>
  </si>
  <si>
    <t>License register for petroleum sector</t>
  </si>
  <si>
    <t>Factpages - NPD</t>
  </si>
  <si>
    <t xml:space="preserve">https://www.norskpetroleum.no/en/interactive-map-quick-downloads/ </t>
  </si>
  <si>
    <t>Licence: 001 - Factpages - NPD</t>
  </si>
  <si>
    <t>Resouces per discovery on the Norwegian shelf - Norwegianpetroleum.no (norskpetroleum.no)</t>
  </si>
  <si>
    <t>Requirement 2.4: Contracts</t>
  </si>
  <si>
    <t>Objective of Requirement 2.4</t>
  </si>
  <si>
    <t>Progress towards the objective of the requirement, to ensure the public accessibility of all licenses and contracts underpinning extractive activities (at least from 2021 onwards) as a basis for the public’s understanding of the contractual rights and obligations of companies operating in the country’s extractive industries.</t>
  </si>
  <si>
    <t xml:space="preserve"> Fully met </t>
  </si>
  <si>
    <t>Government policy on contract disclosure</t>
  </si>
  <si>
    <t>The Petroleum Act and the licensing system - Norwegianpetroleum.no (norskpetroleum.no)</t>
  </si>
  <si>
    <r>
      <t xml:space="preserve">Companies being awarded a production licence are obliged to enter into an Agreement concerning petroleum activities. The standard agreements related to exploration and production of petroleum on the NCS are available through the Norskpetroleum.no. Information about the license group and operator, work commitments and progress of the work commitments is available in the petroleum register, published by NPD. Work program, license group and license share are published when licenses are awarded. Individual contracts are accessible upon request via an online public journal </t>
    </r>
    <r>
      <rPr>
        <i/>
        <sz val="11"/>
        <rFont val="Franklin Gothic Book"/>
        <family val="2"/>
      </rPr>
      <t>https://einnsyn.no/sok?f=20adc027-e422-407c-803b-90bd1286c713</t>
    </r>
    <r>
      <rPr>
        <sz val="11"/>
        <rFont val="Franklin Gothic Book"/>
        <family val="2"/>
      </rPr>
      <t xml:space="preserve">. See example attached below for contract extracted through eInnsyn:
</t>
    </r>
  </si>
  <si>
    <t>For contracts executed after 1 January 2021: Are contracts texts  including annexes and amendments  fully disclosed?</t>
  </si>
  <si>
    <t xml:space="preserve"> See comment</t>
  </si>
  <si>
    <t>For licenses executed after 1 January 2021 Are license texts including annexes and amendments  fully disclosed?</t>
  </si>
  <si>
    <t>Contract register for mining sector</t>
  </si>
  <si>
    <t>Contract register for petroleum sector</t>
  </si>
  <si>
    <t>Contract register for other sector(s) - add rows if several</t>
  </si>
  <si>
    <t xml:space="preserve">Is there a publicly accessible list of all active exploitation and exploration contracts? </t>
  </si>
  <si>
    <t>Active - Factpages - NPD</t>
  </si>
  <si>
    <t xml:space="preserve">Are there contracts/licenses executed before 1 January 2021, that are publicly disclosed? </t>
  </si>
  <si>
    <t>Requirement 2.5: Beneficial ownership</t>
  </si>
  <si>
    <t>Objective of Requirement 2.5</t>
  </si>
  <si>
    <t>Progress towards the objective of the requirement, to enable the public to know who ultimately owns and controls the companies operating in the country’s extractive industries, particularly those identified by the MSG as high-risk, to help deter improper practices in the management of extractive resources.</t>
  </si>
  <si>
    <t>Partly met</t>
  </si>
  <si>
    <t>Government policy on beneficial ownership</t>
  </si>
  <si>
    <t>https://www.regjeringen.no/no/dokumenter/horing---okt-apenhet-om-informasjon-om-eiere-i-aksjeselskaper/id2468940
https://www.regjeringen.no/no/dokumentarkiv/regjeringen-solberg/aktuelt-regjeringen-solberg/fin/nyheter/2018/okt-apenhet-om-norske-selskaper-og-foretak/id2605474/
https://lovdata.no/dokument/NL/lov/2018-06-01-23/KAPITTEL_4#%C2%A714</t>
  </si>
  <si>
    <r>
      <rPr>
        <u/>
        <sz val="9"/>
        <color theme="1"/>
        <rFont val="Franklin Gothic Book"/>
        <family val="2"/>
      </rPr>
      <t xml:space="preserve">Legislation: </t>
    </r>
    <r>
      <rPr>
        <sz val="9"/>
        <color theme="1"/>
        <rFont val="Franklin Gothic Book"/>
        <family val="2"/>
      </rPr>
      <t xml:space="preserve">The Act on beneficial owners was finalized in 2019 but not enacted because there was a need for further work on details to be laid down in regulations and organization and technical development of the new register. Norway has in 2021 enacted parts of the legislation to establish a publicly accessible ultimate beneficial ownership (BO) register (EITI 2.5.a). The legislation applies to most legal entities, including private limited liability companies, public limited liability companies, cooperatives, securities funds, etc., i.e., a broader group than the EITI requirement. The preparation for the law and regulations has followed the normal procedures in Norway with public hearings (EITI 2.5. b, 2.5.f.ii) prior to presentation for the Parliament (on the Act: https://www.regjeringen.no/no/dokumenter/horing---hvitvaskingslovutvalgets-utredning-nou-2016-27/id2525022/; on the regulations: https://www.regjeringen.no/no/dokumenter/horing---forskrifter-til-lov-om-register-over-reelle-rettighetshavere/id2712254/ ). </t>
    </r>
    <r>
      <rPr>
        <u/>
        <sz val="9"/>
        <color theme="1"/>
        <rFont val="Franklin Gothic Book"/>
        <family val="2"/>
      </rPr>
      <t xml:space="preserve">
</t>
    </r>
    <r>
      <rPr>
        <sz val="9"/>
        <color theme="1"/>
        <rFont val="Franklin Gothic Book"/>
        <family val="2"/>
      </rPr>
      <t xml:space="preserve">The regulation provides for an exemption for publicly listed companies. Instead, those companies are to register information including the company's name, country of origin and internet address of the company's website which provides information of stock exchange (in line with EITI 2.5.f.iii). The exemption does not apply in respect of subsidiaries of publicly listed legal entities, even wholly owned ones, and thus the legislation goes beyond the EITI requirements.
The Act implements the fourth EU anti-money laundering directive (Directive (EU) 2015/849) as well as the amendments in the fifth anti-money laundering directive (Directive (EU) 2018/843). 
</t>
    </r>
    <r>
      <rPr>
        <u/>
        <sz val="9"/>
        <color theme="1"/>
        <rFont val="Franklin Gothic Book"/>
        <family val="2"/>
      </rPr>
      <t xml:space="preserve">
Definition of beneficial owner(EITI 2.5.f.i,ii) </t>
    </r>
    <r>
      <rPr>
        <sz val="9"/>
        <color theme="1"/>
        <rFont val="Franklin Gothic Book"/>
        <family val="2"/>
      </rPr>
      <t xml:space="preserve">is regulated in the legislation and regulations and is based on the same definition as the Anti Money Laundry Act (based on FATF Recommendations and applicable EEA legislation). The legal entity must collect the following information about the beneficial owner: name, Norwegian personal identification number (or date of birth for persons without such a national identity number), country of residence and citizenship (EITI 2.5.d including recommended information). The register itself will not contain information on whether beneficial owners are politically exposed persons (PEPs). By cross-referencing the information on beneficial owners with other public information, it will in most cases be possible to derive whether a beneficial owner is a PEP. As of 1 November 2021, the applicable entities were required to identify and collect information on the natural persons meeting the definition of beneficial owner. This information should be documented, stored and, if requested, submitted to the authorities. 	The part of the Act directing enterprises to register information about beneficial owners in a central register will not be in effect until a technical solution is in place. The register will be maintained by the Norwegian Enterprise Register (Brønnøysundregistrene) accessible from Altinn https://www.altinn.no/en/start-and-run-business/running-business/beneficial-owners/ . The technical solution is currently planned for launch in January 2023. </t>
    </r>
    <r>
      <rPr>
        <u/>
        <sz val="9"/>
        <color theme="1"/>
        <rFont val="Franklin Gothic Book"/>
        <family val="2"/>
      </rPr>
      <t xml:space="preserve">
Quality assurance (EITI 2.5.e): T</t>
    </r>
    <r>
      <rPr>
        <sz val="9"/>
        <color theme="1"/>
        <rFont val="Franklin Gothic Book"/>
        <family val="2"/>
      </rPr>
      <t>he register for BO information will, to the extent possible, utilise information in e.g., the central public population register, as well as information in the registers over legal entities and companies. This will contribute to avoiding internally inconsistent data across registers. Brønnøysundregistrene should assess the information has been filed in accordance with laws and regulations. If information is incomplete or otherwise not in accordance with laws and regulations, registration will be rejected. Such rejection will be public.  Assessment of correctness of the data can be made either because of Brønnøysundregisteret's procedures or because of notification from external parties. See regulation https://lovdata.no/reellerettighetshavere  for more details of control procedures.</t>
    </r>
    <r>
      <rPr>
        <u/>
        <sz val="9"/>
        <color theme="1"/>
        <rFont val="Franklin Gothic Book"/>
        <family val="2"/>
      </rPr>
      <t xml:space="preserve">
Collection of data 2020 (EITI 2.5.c): </t>
    </r>
    <r>
      <rPr>
        <sz val="9"/>
        <color theme="1"/>
        <rFont val="Franklin Gothic Book"/>
        <family val="2"/>
      </rPr>
      <t xml:space="preserve">Norway has been in process of transposing the 4th EU Anti-Money Laundering Directive into national legislation. As described above, the Act and Regulations have partly entered into force. The technical solution is expected to be launched in January 2023, with subsequent data input to the register.  Guidelines have been prepared to assist the companies to implement the first part of the law, see https://www.altinn.no/beneficial-owners/.
</t>
    </r>
    <r>
      <rPr>
        <u/>
        <sz val="9"/>
        <color theme="1"/>
        <rFont val="Franklin Gothic Book"/>
        <family val="2"/>
      </rPr>
      <t xml:space="preserve">
</t>
    </r>
    <r>
      <rPr>
        <sz val="9"/>
        <color theme="1"/>
        <rFont val="Franklin Gothic Book"/>
        <family val="2"/>
      </rPr>
      <t xml:space="preserve">In line with the adapted implementation and mainstreaming approach in Norway and Norway policy of ensuring implementation of new regulation is following the standard processes of public consultation prior to preparing the bills for the Parliament for decision, no separate register has been created for EITI purpose. Rather the approach taken is to await a safe and solid register run by the ordinary agencies. Due to the formal processes the register of Beneficial owners is thus not yet operating but expected to be in place in beginning of 2023 for all entities in Norway regulated by the law (not only the petroleum sector), with data to be registered successively thereafter. MPE notes that the companies that apply for or hold a production license pursuant to the Petroleum Act will be subject to the disclosure requirements under the Act. Data will be systematically disclosed and thus in line with the mainstreaming approach in Norway. </t>
    </r>
    <r>
      <rPr>
        <u/>
        <sz val="9"/>
        <color theme="1"/>
        <rFont val="Franklin Gothic Book"/>
        <family val="2"/>
      </rPr>
      <t xml:space="preserve">
Legal ownership (EITI 2.5.e): </t>
    </r>
    <r>
      <rPr>
        <sz val="9"/>
        <color theme="1"/>
        <rFont val="Franklin Gothic Book"/>
        <family val="2"/>
      </rPr>
      <t>Information on legal ownership will not be included in the beneficial ownership register. However, information on legal owners can be obtained directly from the companies. All limited companies must have a shareholder register that should be available to the public, cf. The Private Limited Liability Company Act Section 4-6 and the Public Limited Liability Company Act Section 4-5. This register must show who the shareholders are at any given time. The annual accounts, which are available to the public, must also include information on the largest shareholders (10/20 largest, but with the possibility to omit owners of less than 5 / 1 %, respectively, dependent on the size of the company). In addition, an excerpt from the internal systems of the Tax Authority including information on all legal owners is published via the media once a year, cf. Tilgang til aksjeeieropplysninger - The Norwegian Tax Administration (skatteetaten.no). The information in the annual accounts and the information from the Tax Authority is the status of ownership as of the 31st of December. Thus, information on the legal owners is publicly available. 
In line with the requirements in the EU’s Fifth Anti-Money Laundering Directive, Norway is working on creating a list of the exact functions which entails the status “politically exposed person”. By matching this list of functions, and identifying the individuals holding these positions, with information on beneficial owners, it should in the future be possible to assess whether there are any persons holding PEP-relevant positions being BOs of relevant companies.
See outcome and impact template for illustration on how data can be extracted from the register when in place.</t>
    </r>
  </si>
  <si>
    <t>Definition of the term beneficial owner</t>
  </si>
  <si>
    <t>https://lovdata.no/dokument/NL/lov/2019-03-01-2?q=reelle%20rettighetshavere,
Forskrift til lov om register over reelle rettighetshavere - Lovdata</t>
  </si>
  <si>
    <t>Laws, regulations or policies on beneficial ownership</t>
  </si>
  <si>
    <t>Økt åpenhet om eierskap og kontroll over norske juridiske personer - regjeringen.no;
https://www.regjeringen.no/no/dokumentarkiv/regjeringen-solberg/aktuelt-regjeringen-solberg/fin/nyheter/2018/okt-apenhet-om-norske-selskaper-og-foretak/id2605474/;
https://lovdata.no/dokument/NL/lov/2019-03-01-2?q=reelle%20rettighetshavere;
https://lovdata.no/dokument/SF/forskrift/2021-06-21-2056?q=reelle%20rettighetshavere</t>
  </si>
  <si>
    <t>Is beneficial ownership data requested?</t>
  </si>
  <si>
    <t>Not available/ See comment</t>
  </si>
  <si>
    <t>Forskrift til lov om register over reelle rettighetshavere - Lovdata</t>
  </si>
  <si>
    <t>Is beneficial ownership data disclosed?</t>
  </si>
  <si>
    <t>Is beneficial ownership data disclosed by applicants and bidders?</t>
  </si>
  <si>
    <t>MSG assessment of disclosures</t>
  </si>
  <si>
    <t>Norway does not have an MSG, ref Board decision 2017-49</t>
  </si>
  <si>
    <t>Norway mainstreaming application and request for adapted implementation | EITI</t>
  </si>
  <si>
    <t>Quality assurances for data reliability</t>
  </si>
  <si>
    <t>Names of stock exchanges for publicly-listed companies</t>
  </si>
  <si>
    <t>Forskrift til lov om register over reelle rettighetshavere - Lovdata; (§ 4-1)</t>
  </si>
  <si>
    <t>Is information on legal owners disclosed?</t>
  </si>
  <si>
    <t xml:space="preserve">https://lovdata.no/dokument/NL/lov/1997-06-13-44/KAPITTEL_4-2#KAPITTEL_4-2;
https://lovdata.no/dokument/NL/lov/1997-06-13-45/KAPITTEL_4-2#KAPITTEL_4-2;
Lov om årsregnskap m.v. (regnskapsloven) - I. Noteopplysninger som ikke er obligatoriske for små foretak - Lovdata par 7-26; </t>
  </si>
  <si>
    <t>Company register (legal ownership registry)</t>
  </si>
  <si>
    <t xml:space="preserve">https://lovdata.no/dokument/NL/lov/1997-06-13-44/KAPITTEL_4-2#KAPITTEL_4-2
https://lovdata.no/dokument/NL/lov/1997-06-13-45/KAPITTEL_4-2#KAPITTEL_4-2
Forskrift til lov om register over reelle rettighetshavere - Lovdata
</t>
  </si>
  <si>
    <t>Beneficial ownership registry</t>
  </si>
  <si>
    <t>Not yet available, in progress, see comment</t>
  </si>
  <si>
    <t>The below is extracted from public available information and only at a single point in time. It is meant for illustraton only of listed vs non listed entities. It is prepeared for information purposes only and has not been requested by or reconciled with the companies. See #2.5 for status of public register.</t>
  </si>
  <si>
    <t xml:space="preserve">Entities exept listed entities, but, including subsidiaries of listed entities, will have to disclose beneficial owner information in the new register when in place, expected 2023. Entities listed at Euronext Growth or Nordic ABM are not regarded as listed and  thus have to file the information in the new register. </t>
  </si>
  <si>
    <t>source: www.norsk petroleum</t>
  </si>
  <si>
    <t>Org no</t>
  </si>
  <si>
    <t>Company name</t>
  </si>
  <si>
    <t># oil and gas licenses 2021</t>
  </si>
  <si>
    <t>Payments to government 2020(TNOK)</t>
  </si>
  <si>
    <t>Company type</t>
  </si>
  <si>
    <t>See link for legal owner 31.12.2021</t>
  </si>
  <si>
    <t>Parent company</t>
  </si>
  <si>
    <t xml:space="preserve">Link to stock exchange </t>
  </si>
  <si>
    <t>Comments</t>
  </si>
  <si>
    <t>A/S Norske Shell</t>
  </si>
  <si>
    <t>Subsidiary of listed entity</t>
  </si>
  <si>
    <t>Shareholder register</t>
  </si>
  <si>
    <t>Shell Global | Shell Global</t>
  </si>
  <si>
    <t>London stock exchange;NYSE; UK company register</t>
  </si>
  <si>
    <t>Search for the company you are interested in (Shell plc) on https://find-and-update.company-information.service.gov.uk/https://find-and-update.company-information.service.gov.uk/  and use the ''people'' section to access information about 'People With Significant Control' (PSC)</t>
  </si>
  <si>
    <t>AF Offshore Energy AS</t>
  </si>
  <si>
    <t>Company was dissolved in 2020</t>
  </si>
  <si>
    <t>Aker BP ASA</t>
  </si>
  <si>
    <t xml:space="preserve">Listed entity </t>
  </si>
  <si>
    <t>Euronext Oslo</t>
  </si>
  <si>
    <t>CapeOmega AS</t>
  </si>
  <si>
    <t>Non- listed</t>
  </si>
  <si>
    <t>Capricorn Norge AS</t>
  </si>
  <si>
    <t>Capricorn | Home (capricornenergy.com)</t>
  </si>
  <si>
    <t>London stock exchange; UK company register</t>
  </si>
  <si>
    <t>Search for the company you are interested (Capricorn limited) in on https://find-and-update.company-information.service.gov.uk/https://find-and-update.company-information.service.gov.uk/  and use the ''people'' section to access information about 'People With Significant Control' (PSC)</t>
  </si>
  <si>
    <t>919496649 </t>
  </si>
  <si>
    <t>Chrysaor Norge AS</t>
  </si>
  <si>
    <t xml:space="preserve">Subsidiary of listed entity </t>
  </si>
  <si>
    <t>Home | Harbour Energy</t>
  </si>
  <si>
    <t>London stock exchange;  UK company register</t>
  </si>
  <si>
    <t>Search for the company you are interested in (Harbour Energy plc) on https://find-and-update.company-information.service.gov.uk/https://find-and-update.company-information.service.gov.uk/  and use the ''people'' section to access information about 'People With Significant Control' (PSC)</t>
  </si>
  <si>
    <t>Concedo ASA</t>
  </si>
  <si>
    <t>ConocoPhillips Skandinavia AS</t>
  </si>
  <si>
    <t>ConocoPhillips</t>
  </si>
  <si>
    <t>NYSE; SEC</t>
  </si>
  <si>
    <t>DNO Norge AS</t>
  </si>
  <si>
    <t>DNO ASA | dno.no</t>
  </si>
  <si>
    <t>989399071 </t>
  </si>
  <si>
    <t>DNO North Sea (Norge) AS</t>
  </si>
  <si>
    <t>E&amp;P Holding AS</t>
  </si>
  <si>
    <t>Edge Petroleum  AS</t>
  </si>
  <si>
    <t>Company was dissolved in 2021</t>
  </si>
  <si>
    <t>Edison Norge AS</t>
  </si>
  <si>
    <t>Sold to Sval Energy AS</t>
  </si>
  <si>
    <t>Equinor Energy AS</t>
  </si>
  <si>
    <t>https://www.equinor.com/</t>
  </si>
  <si>
    <t>Euronext Oslo ; NYSE SEC</t>
  </si>
  <si>
    <t>ExxonMobil Expl. and Prod. Norway AS</t>
  </si>
  <si>
    <t>ExxonMobil</t>
  </si>
  <si>
    <t>NYSE; NYSE SEC</t>
  </si>
  <si>
    <t>923377476 </t>
  </si>
  <si>
    <t>Horisont Energi AS</t>
  </si>
  <si>
    <t>Non-listed (Shares on Euronext Growth)</t>
  </si>
  <si>
    <t>Euronext Growth (OSE)</t>
  </si>
  <si>
    <t>Idemitsu Petroleum Norge AS</t>
  </si>
  <si>
    <t>Subsidiary of listed entity  Sold to Inpex 2022</t>
  </si>
  <si>
    <t>TOP| Idemitsu Kosan Global</t>
  </si>
  <si>
    <t>Tokyo stock exchange; Idemitsu</t>
  </si>
  <si>
    <t>Sold to Inpex 2022</t>
  </si>
  <si>
    <t>INEOS E&amp;P Norge AS</t>
  </si>
  <si>
    <t>Non listed (Bonds on Luxenbourg stock exchange)</t>
  </si>
  <si>
    <t>Licenses sold to PGNIG 2021</t>
  </si>
  <si>
    <t>Inpex Norge AS</t>
  </si>
  <si>
    <t>INPEX CORPORATION</t>
  </si>
  <si>
    <t>Tokyo stock exchange; Inpex</t>
  </si>
  <si>
    <t>953133210 </t>
  </si>
  <si>
    <t>INPEX Idemitsu Norge AS</t>
  </si>
  <si>
    <t>Tokyo stock exchange</t>
  </si>
  <si>
    <t>Kufpec Norway AS</t>
  </si>
  <si>
    <t>Subsidiary of state owned company</t>
  </si>
  <si>
    <t>Kuwait Petroleum Corporation KPC at a Glance</t>
  </si>
  <si>
    <t>Lime Petroleum Norway AS</t>
  </si>
  <si>
    <t>REX - Change The Game | Rex International Holding Limited (rexih.com)</t>
  </si>
  <si>
    <t xml:space="preserve"> Singapore Exchange (SGX)</t>
  </si>
  <si>
    <t>Longboat Energy Norge AS</t>
  </si>
  <si>
    <t>Home - Longboat Energy</t>
  </si>
  <si>
    <t>London stock exchange ;UK company register</t>
  </si>
  <si>
    <t>Search for the company you are interested in(Longboat limited) on https://find-and-update.company-information.service.gov.uk/https://find-and-update.company-information.service.gov.uk/  and use the ''people'' section to access information about 'People With Significant Control' (PSC)</t>
  </si>
  <si>
    <t>Lotos Expl. &amp; Prod. Norge AS</t>
  </si>
  <si>
    <t>LOTOS.pl</t>
  </si>
  <si>
    <t>LTS</t>
  </si>
  <si>
    <t>LUKOIL Overseas North Shelf AS</t>
  </si>
  <si>
    <t>LUKOIL - Share Capital</t>
  </si>
  <si>
    <t>Moscow Exchange (moex.com)</t>
  </si>
  <si>
    <t>Lundin Norway AS</t>
  </si>
  <si>
    <t>Lundin Energy - Lundin Energy (lundin-energy.com)</t>
  </si>
  <si>
    <t>LUNE, Lundin Energy; http://www.nasdaqomxnordic.com/news/companynews</t>
  </si>
  <si>
    <t>M Vest Energy AS</t>
  </si>
  <si>
    <t>Non-listed (Bonds on Nordic ABM)</t>
  </si>
  <si>
    <t>Nordic ABM</t>
  </si>
  <si>
    <t>Mime Petroleum AS</t>
  </si>
  <si>
    <t>Mime Petroleum SARL (datocapital.lu)</t>
  </si>
  <si>
    <t>Moeco Oil &amp; Gas Norge AS</t>
  </si>
  <si>
    <t>Dissolved Subsidiary of listed entity Japan</t>
  </si>
  <si>
    <t>MITSUI &amp; CO., LTD.</t>
  </si>
  <si>
    <t>MOL Norge AS</t>
  </si>
  <si>
    <t>MOLGroup - The Energy of Positive Change</t>
  </si>
  <si>
    <t>MOL; Budapest stock exchange</t>
  </si>
  <si>
    <t>NCS E&amp;P AS</t>
  </si>
  <si>
    <t>Neptune Energy Norge AS</t>
  </si>
  <si>
    <t xml:space="preserve"> Neptune Energy</t>
  </si>
  <si>
    <t>Norpipe Oil AS*</t>
  </si>
  <si>
    <t>Non-listed (Owned by ConocoPhillips, Total Energies, Equinor,Vår Energi and Petoro (listed or government entities))</t>
  </si>
  <si>
    <t>North Sea Infrastructure AS*</t>
  </si>
  <si>
    <t xml:space="preserve">NSI DK HoldCo K/S </t>
  </si>
  <si>
    <t>Okea AS</t>
  </si>
  <si>
    <t>This is OKEA</t>
  </si>
  <si>
    <t>OMV (Norge) AS</t>
  </si>
  <si>
    <t>OMV Group | OMV.com</t>
  </si>
  <si>
    <t>WienerBørse stock exchange</t>
  </si>
  <si>
    <t>One-Dyas Norge AS</t>
  </si>
  <si>
    <t>ONE-Dyas – Exploration &amp; Production Operating Company (onedyas.com)</t>
  </si>
  <si>
    <t>Pandion Energy AS</t>
  </si>
  <si>
    <t>Petrolia Noco AS</t>
  </si>
  <si>
    <t>NA (https://www.notc.no/eng)</t>
  </si>
  <si>
    <t>991317155 </t>
  </si>
  <si>
    <t>PGNiG Upstream International AS</t>
  </si>
  <si>
    <t>PGNiG Group | PST - PGNiG Supply &amp; Trading GmbH (pst-energie.com)</t>
  </si>
  <si>
    <t>PGNIG</t>
  </si>
  <si>
    <t>Repsol Norge AS</t>
  </si>
  <si>
    <t>Repsol, a global energy company</t>
  </si>
  <si>
    <t>Spanish stock exchange</t>
  </si>
  <si>
    <t>RN Nordic Oil AS</t>
  </si>
  <si>
    <t>https://www.rosneft.com</t>
  </si>
  <si>
    <t>ROSNEFT OIL COMPANY ROSN</t>
  </si>
  <si>
    <t>Silex Gas Norway AS*</t>
  </si>
  <si>
    <t>allianz.com</t>
  </si>
  <si>
    <t>Frankfurt stock exchange</t>
  </si>
  <si>
    <t>Skagen44 AS</t>
  </si>
  <si>
    <t>Source Energy AS</t>
  </si>
  <si>
    <t>Spirit Energy Norway AS</t>
  </si>
  <si>
    <t>Subsidiary (69%) of listed entity Centrica. Sval Energy acquired Spirit Energy 2021</t>
  </si>
  <si>
    <t>Home | Centrica plc</t>
  </si>
  <si>
    <t>Search for the company you are interested in(Centrica plc) on https://find-and-update.company-information.service.gov.uk/https://find-and-update.company-information.service.gov.uk/  and use the ''people'' section to access information about 'People With Significant Control' (PSC)</t>
  </si>
  <si>
    <t>Suncor Energy Norge AS</t>
  </si>
  <si>
    <t>Subsidiary of listed entity (until 2022 when acquired by Sval Energi AS)</t>
  </si>
  <si>
    <t>Suncor</t>
  </si>
  <si>
    <t>Toronto stock exchhange ; NYSE</t>
  </si>
  <si>
    <t>Sval Energi AS</t>
  </si>
  <si>
    <t>Total E&amp;P Norge AS</t>
  </si>
  <si>
    <t>TotalEnergies Global Homepage - Renewables and Electricity, Natural Gas and Green Gases, Oil and Biofuels</t>
  </si>
  <si>
    <t>Euronext; NYSE</t>
  </si>
  <si>
    <t>Vår Energi AS (ASA from 2022)</t>
  </si>
  <si>
    <t>Eni: energy company | Eni</t>
  </si>
  <si>
    <t>Euronext Oslo; Italian Stock Exchange(ENI)</t>
  </si>
  <si>
    <t>Wellesley Petroleum AS</t>
  </si>
  <si>
    <t>Wellesley Holdco Limited</t>
  </si>
  <si>
    <t>Search for the company you are interested in (Wellesley)on https://find-and-update.company-information.service.gov.uk/https://find-and-update.company-information.service.gov.uk/  and use the ''people'' section to access information about 'People With Significant Control' (PSC)</t>
  </si>
  <si>
    <t>Wintershall Norge AS (Wintershall DEA Norge AS)</t>
  </si>
  <si>
    <t>https://www.basf.com/global/en/investors.html(listed(72,7%,) LetterOne( 27,3%)https://www.letterone.com/about-us/</t>
  </si>
  <si>
    <t>* Infrastructure companies, no interest in production lincenses</t>
  </si>
  <si>
    <t>Listed entities</t>
  </si>
  <si>
    <t>Listed</t>
  </si>
  <si>
    <t>Subsidiary of listed entitities'</t>
  </si>
  <si>
    <t>incl those dissolved or sold</t>
  </si>
  <si>
    <t>Owned by listed and state owned entities</t>
  </si>
  <si>
    <t>Owned by listed and stateowned</t>
  </si>
  <si>
    <t>Stateowned not listed</t>
  </si>
  <si>
    <t>Stateowned</t>
  </si>
  <si>
    <t>Non- listed dissolved or sold</t>
  </si>
  <si>
    <t>Dissolved or sold non- listed</t>
  </si>
  <si>
    <t>Other, non listed</t>
  </si>
  <si>
    <t>incl Nordic ABM, Euronext Growth, Lux bonds</t>
  </si>
  <si>
    <t>Requirement 2.6: State participation</t>
  </si>
  <si>
    <t>Objective of Requirement 2.6</t>
  </si>
  <si>
    <t>Progress towards the objective of the requirement, to ensure an effective mechanism for transparency and accountability for well-governed SOEs and state participation more broadly through a public understanding of whether SOEs’ management is undertaken in accordance with the relevant regulatory framework. This information provides the basis for continuous improvements in the SOE’s contribution to the national economy, whether financially, economically or socially.</t>
  </si>
  <si>
    <t>EITI report not applicable for Norway due to mainstreaming/ adapted implementation ref board decision 2017-49</t>
  </si>
  <si>
    <t>Is Requirement 2.6 applicable in the period under review?</t>
  </si>
  <si>
    <t xml:space="preserve">Yes </t>
  </si>
  <si>
    <t>Applicability</t>
  </si>
  <si>
    <t>Does the government report how it participates in the extractive sector?</t>
  </si>
  <si>
    <t>State organisation of petroleum activites - Norwegianpetroleum.no (norskpetroleum.no);
https://www.norskpetroleum.no/en/economy/governments-revenues/
https://www.norskpetroleum.no/en/production-and-exports/the-oil-and-gas-pipeline-system/</t>
  </si>
  <si>
    <t>Statutory financial relations</t>
  </si>
  <si>
    <t>Where are the statutory rules regarding SOEs' financial relations with government described?</t>
  </si>
  <si>
    <t xml:space="preserve">https://www.npd.no/en/regulations/acts/act-29-november-1996-no2.-72-relating-to-petroleum-activities/ (see cpt 11)
https://www.norskpetroleum.no/rammeverk/rammeverkstatlig-organisering-av-petroleumsvirksomheten/
https://www.petoro.no/about-petoro/main-tasks
https://www.gassco.no/en/about-gassco/operator-duties/
</t>
  </si>
  <si>
    <t>The Norwegian state owns 67 % of the shares in Equinor, and receives dividends in the same way as other shareholders. Equinor is a listed company (OSE; NYSE) and is run on commercial basis. See www.norskpetroleum which also describes the arrangements for SDFI and Gassco.</t>
  </si>
  <si>
    <t>Where are the statutory rules regarding SOEs' entitlements to transfers from government described?</t>
  </si>
  <si>
    <t>https://www.norskpetroleum.no/rammeverk/rammeverkstatlig-organisering-av-petroleumsvirksomheten/
https://www.petoro.no/about-petoro/main-tasks</t>
  </si>
  <si>
    <t>Where are the statutory rules regarding SOEs' distribution of profits described?</t>
  </si>
  <si>
    <t>https://www.norskpetroleum.no/en/framework/state-organisation-of-petroleum-activites/; 
https://www.norskpetroleum.no/okonomi/statens-inntekter/</t>
  </si>
  <si>
    <t>Where are the statutory rules regarding SOEs' ability to retain earnings described?</t>
  </si>
  <si>
    <t>https://www.norskpetroleum.no/en/framework/state-organisation-of-petroleum-activites/;
https://www.norskpetroleum.no/en/economy/governments-revenues/;
https://www.gassco.no/en/about-gassco/operator-duties/</t>
  </si>
  <si>
    <t>Where are the statutory rules regarding SOEs' reinvestments described?</t>
  </si>
  <si>
    <t>https://www.norskpetroleum.no/en/framework/state-organisation-of-petroleum-activites/
https://www.npd.no/en/regulations/acts/act-29-november-1996-no2.-72-relating-to-petroleum-activities/#Section-11-10</t>
  </si>
  <si>
    <t>Same as above</t>
  </si>
  <si>
    <t>Where are the statutory rules regarding SOEs' third-party financing described?</t>
  </si>
  <si>
    <t>Act 29 November 1996 No. 72 relating to petroleum activities - The Norwegian Petroleum Directorate (npd.no) see section 11</t>
  </si>
  <si>
    <t>Not appicable</t>
  </si>
  <si>
    <t>Financial relations in practice</t>
  </si>
  <si>
    <t>References to state-owned enterprises portals or company website(s), for example as stated in the Report (Add rows if several SOEs)</t>
  </si>
  <si>
    <t>Petoro
https://www.equinor.com/about-us
https://www.gassco.no/en/</t>
  </si>
  <si>
    <t>References to state-owned enterprises or company Audited Financial Statement (Add rows if several SOEs)</t>
  </si>
  <si>
    <t xml:space="preserve">https://www.petoro.no/resultater
https://www.gassco.no/en/media/annual-reports/
https://www.equinor.com/investors/annual-reports
</t>
  </si>
  <si>
    <t>State ownership</t>
  </si>
  <si>
    <t>Where is information on state and SOE equity in extractive companies publicly disclosed?</t>
  </si>
  <si>
    <t>Where is information on the terms attached to state and SOE equity in extractive companies publicly disclosed?</t>
  </si>
  <si>
    <t>https://www.npd.no/en/regulations/acts/act-29-november-1996-no2.-72-relating-to-petroleum-activities/ (see cpt 11)
https://www.npd.no/en/regulations/regulations/petroleum-activities/
https://www.norskpetroleum.no/en/framework/</t>
  </si>
  <si>
    <t>Where is information on state and SOE participating interests in extractive projects publicly disclosed?</t>
  </si>
  <si>
    <t>https://www.petoro.no/about-petoro/sdfi-facts
https://factpages.npd.no/en/licence/PageView/All</t>
  </si>
  <si>
    <t>Where is information on the terms attached to state and SOE participating interests in extractive projects publicly disclosed?</t>
  </si>
  <si>
    <t xml:space="preserve">https://www.norskpetroleum.no/en/framework/state-organisation-of-petroleum-activites/
</t>
  </si>
  <si>
    <t>Loans and guarantees</t>
  </si>
  <si>
    <t>Where are loans and loan guarantees from the state to extractive companies and projects disclosed?</t>
  </si>
  <si>
    <t>Disclosed in the state's annual financial statement- see example https://www.regjeringen.no/contentassets/e81a2c28ac9549cc9a6a0b810145772a/nn-no/pdfs/stm202020210003000dddpdfs.pdf (page 291)</t>
  </si>
  <si>
    <t>Where are loans and loan guarantees from SOEs to extractive companies and projects disclosed?</t>
  </si>
  <si>
    <t>Corporate governance</t>
  </si>
  <si>
    <t>Where is corporate governance information on SOEs publicly disclosed?</t>
  </si>
  <si>
    <t xml:space="preserve">https://www.npd.no/en/regulations/acts/act-29-november-1996-no2.-72-relating-to-petroleum-activities/ (see cpt 11)
https://www.regjeringen.no/en/dokumenter/meld.-st.-8-20192020/id2678758/?ch=1
https://www.norskpetroleum.no/rammeverk/rammeverkstatlig-organisering-av-petroleumsvirksomheten/
https://www.equinor.com/about-us/the-norwegian-state-as-shareholder
https://www.equinor.com/about-us/corporate-governance
https://www.petoro.no/about-petoro/governance-and-management
https://www.petoro.no/petoro-annual-report/2021-/management-and-control/corporate-governance
https://www.gassco.no/en/sustainable-development/stakeholders/
</t>
  </si>
  <si>
    <t>Requirement 3.1: Exploration activities</t>
  </si>
  <si>
    <t>Objective of Requirement 3.1</t>
  </si>
  <si>
    <t>Progress towards the objective of the requirement, to ensure public access to an overview of the extractive sector in the country and its potential, including recent, ongoing and planned significant exploration activities.</t>
  </si>
  <si>
    <t>Overview of the extractive industries</t>
  </si>
  <si>
    <t>https://www.norskpetroleum.no/en/ and https://factpages.npd.no/factpages/Default.aspx?culture=no</t>
  </si>
  <si>
    <t>Information of the extractive industry has been updated with the CO2 licensing system and other relevant information relating to CO2 storage and transporting, ref. https://www.npd.no/en/facts/carbon-storage/. In addition, webpages from NPD has been updated with information about seabed minerals, ref. https://www.npd.no/en/facts/seabed-minerals/</t>
  </si>
  <si>
    <t>Overview of key companies in the extractive industries</t>
  </si>
  <si>
    <t>https://www.norskpetroleum.no/fakta/selskap-utvinningstillatelse/ 
https://factpages.npd.no/en/company/PageView</t>
  </si>
  <si>
    <t>Overview of significant explocation activities</t>
  </si>
  <si>
    <t>https://factpages.npd.no/en
https://www.norskpetroleum.no/fakta/lisenser/
https://www.norskpetroleum.no/fakta/letebronner/</t>
  </si>
  <si>
    <t>Requirement 3.2: Production data</t>
  </si>
  <si>
    <t>Objective of Requirement 3.2</t>
  </si>
  <si>
    <t>Progress towards the objective of the requirement, to ensure public understanding of extractive commodity(ies) production levels and the valuation of extractive commodity output, as a basis for addressing production-related issues in the extractive industries.</t>
  </si>
  <si>
    <t>Fully met</t>
  </si>
  <si>
    <t>Is Requirement 3.2 applicable in the period under review?</t>
  </si>
  <si>
    <t>(Harmonised System Codes)</t>
  </si>
  <si>
    <t>Disclosure of production volumes</t>
  </si>
  <si>
    <t xml:space="preserve">https://www.norskpetroleum.no/en/production-and-exports/production-forecasts/
https://www.norskpetroleum.no/fakta/historisk-produksjon/
</t>
  </si>
  <si>
    <t>Production and historical production is disclsed per year, per month, per product, per field, per company and per operator</t>
  </si>
  <si>
    <t>Disclosure of production values</t>
  </si>
  <si>
    <t>https://www.norskpetroleum.no/en/production-and-exports/exports-of-oil-and-gas/</t>
  </si>
  <si>
    <t>Export values are provided- nearly all oil and gas produced on the Norwegian shelf is exported as disclosed on www.norskpetroleum.</t>
  </si>
  <si>
    <t>Crude oil (2709), volume</t>
  </si>
  <si>
    <t>Production forecasts - Norwegianpetroleum.no (norskpetroleum.no)</t>
  </si>
  <si>
    <t xml:space="preserve">mill sm3 o.e </t>
  </si>
  <si>
    <t>https://www.norskpetroleum.no/fakta/historisk-produksjon/</t>
  </si>
  <si>
    <t>BNOK Aggregate for crude oil and natural gas, Statistics Norway does not publish disaggregated numbers for oil and gas. Based on current prices of oil and gas. https://www.ssb.no/statbank/table/09171/tableViewLayout1/ (note: basic output values, current prices)</t>
  </si>
  <si>
    <t>Natural gas (2711), volume</t>
  </si>
  <si>
    <t>Se comment regarding oil</t>
  </si>
  <si>
    <t>Not available ref above for oil. Note that most of the gas is exported, see sheet 3.3 for export values</t>
  </si>
  <si>
    <t>Gold (7108), volume</t>
  </si>
  <si>
    <t>Silver (7106), volume</t>
  </si>
  <si>
    <t>Coal (2701), volume</t>
  </si>
  <si>
    <t>Copper (2603), volume</t>
  </si>
  <si>
    <t>Condensate volume MSM3 o.e</t>
  </si>
  <si>
    <t>Condensate  value</t>
  </si>
  <si>
    <t>Not available</t>
  </si>
  <si>
    <t>38_Eksportverdier-1971-2020_stolpediagram_24032021-1.xlsx (live.com)</t>
  </si>
  <si>
    <t>NGL- volume MSM3 o.e</t>
  </si>
  <si>
    <t>msm3 o.e exported volumes</t>
  </si>
  <si>
    <t>NGL value</t>
  </si>
  <si>
    <t>Not availble</t>
  </si>
  <si>
    <t>Check</t>
  </si>
  <si>
    <t>inkl tjenester (brukt i 2019 rapp)</t>
  </si>
  <si>
    <t>Ex tjenester</t>
  </si>
  <si>
    <t xml:space="preserve">Requirement 3.3: Export data </t>
  </si>
  <si>
    <t>Objective of Requirement 3.3</t>
  </si>
  <si>
    <t>Progress towards the objective of the requirement, to ensure public understanding of extractive commodity(ies) export levels and the valuation of extractive commodity exports, as a basis for addressing export-related issues in the extractive industries.</t>
  </si>
  <si>
    <t>Is Requirement 3.3 applicable in the period under review?</t>
  </si>
  <si>
    <t>Disclosure of export volumes</t>
  </si>
  <si>
    <t>Exports of Norwegian oil and gas - Norwegianpetroleum.no (norskpetroleum.no)</t>
  </si>
  <si>
    <t>Disclosure of export values</t>
  </si>
  <si>
    <t>https://www.ssb.no/statbank/table/11008/ ; varenummer: 27090009, mengde (M2), må omregnes fra fat.</t>
  </si>
  <si>
    <t>MSm3</t>
  </si>
  <si>
    <t>Crude exports, current prices. https://www.ssb.no/statbank/table/08800/</t>
  </si>
  <si>
    <t>BNOK, 2020</t>
  </si>
  <si>
    <t>Eksportverdier og volumer av norsk olje og gass - Norskpetroleum.no</t>
  </si>
  <si>
    <t>Billion Sm³ (BCM)</t>
  </si>
  <si>
    <t>Natural gas exports, current prices. https://www.ssb.no/statbank/table/08800/</t>
  </si>
  <si>
    <t>BNOK 2020</t>
  </si>
  <si>
    <t>oz</t>
  </si>
  <si>
    <t>USD</t>
  </si>
  <si>
    <t>&lt;Select unit&gt;</t>
  </si>
  <si>
    <t>Tonnes</t>
  </si>
  <si>
    <t>Condensate and NGL volume</t>
  </si>
  <si>
    <t>MSm3 o.e</t>
  </si>
  <si>
    <t>Condensate  and NGL value</t>
  </si>
  <si>
    <t>Condensate exports, current prices. https://www.ssb.no/statbank/table/08800/</t>
  </si>
  <si>
    <t>Requirement 4.1: Comprehensive disclosure of taxes and revenues</t>
  </si>
  <si>
    <t>Objective of Requirement 4.1</t>
  </si>
  <si>
    <t>Progress towards the objective of the requirement, to ensure comprehensive disclosures of company payments and government revenues from oil, gas and mining as the basis for a detailed public understanding of the contribution of the extractive industries to government revenues.</t>
  </si>
  <si>
    <t xml:space="preserve">Fully met </t>
  </si>
  <si>
    <t>Does the government fully disclose extractive sector revenues by revenue stream?</t>
  </si>
  <si>
    <t>Statens inntekter fra petroleumsvirksomhet - Norskpetroleum.no;
https://www.regjeringen.no/contentassets/d6c6d3d65c5249bba2513feb79e928ab/nn-no/pdfs/stm202120220003000dddpdfs.pdf</t>
  </si>
  <si>
    <t>Are MSG decisions on the materiality threshold for revenue streams publicly available?</t>
  </si>
  <si>
    <t>Norway does not have an EITI specific MSG ref. https://eiti.org/countries/norway</t>
  </si>
  <si>
    <t>Are MSG decisions on materiality thresholds for companies publicly available?</t>
  </si>
  <si>
    <t>Are the revenue streams considered material are publicly listed and described?</t>
  </si>
  <si>
    <t>Have the revenue streams listed in Requirement 4.1.c been considered? Where the MSG has agreed to exclude certain revenue streams from the scope of EITI disclosures, are the rationale for their exclusion, and their values, clearly documented?</t>
  </si>
  <si>
    <t>https://www.norskpetroleum.no/okonomi/statens-inntekter/;
Åpenhet om betalinger - EITI - Norskpetroleum.no;
https://www.regjeringen.no/contentassets/e81a2c28ac9549cc9a6a0b810145772a/nn-no/pdfs/stm202020210003000dddpdfs.pdf (page 53)</t>
  </si>
  <si>
    <t>Norway does not have an EITI specific MSG ref. https://eiti.org/countries/norway. See comment in  tab # 4.1 Reporting entities, bottom of tab</t>
  </si>
  <si>
    <t>Has the MSG identified the companies making material payments?</t>
  </si>
  <si>
    <t>Norway does not have an EITI specific MSG ref https://eiti.org/countries/norway. Government is disclosing all payments. See https://www.norskpetroleum.no/en/economy/transparency-eiti/ for further disclosure.</t>
  </si>
  <si>
    <t>Have all material companies fully reported all payments in accordance with the materiality definition?</t>
  </si>
  <si>
    <t>Not applicable due to mainstreaming. Replaced by online reporting through the platform www.norskpetroleum.no. Companies file their annual financial statements with the Central Register including payment to government report as regulated by law (Explained in footnote below table "Net payments to the authorities in billion" on https://www.norskpetroleum.no/en/economy/transparency-eiti/)</t>
  </si>
  <si>
    <t>Has the MSG identified the government entities receiving material revenues?</t>
  </si>
  <si>
    <t>Have all material government entities fully reported all receipts in accordance with the materiality definition?</t>
  </si>
  <si>
    <t>Transparency - EITI - Norwegianpetroleum.no (norskpetroleum.no)</t>
  </si>
  <si>
    <t>Disclosed in accordance with the adapted implementation/ mainstreaming approach adapted by Norway.</t>
  </si>
  <si>
    <t>Has the government fully reported all revenues, including any revenues below the materiality thresholds? Note: for revenues related to revenue streams below the materiality threshold, this information can be provided in aggregate, if accompanied by an explanation of which precise revenue streams are included in the aggregate.</t>
  </si>
  <si>
    <t>Included taxes and SDFI, but also CO2 fees and area fees even if less material in order to be able to reconcile with state accounts.</t>
  </si>
  <si>
    <t>Where companies or government entities paying or receiving material revenues have not submitted reporting templates, or have not fully disclosed all the payments and revenues, have public disclosures documented these issues and included an assessment of the impact on the comprehensiveness of the report?</t>
  </si>
  <si>
    <t>Mainstreaming/ adapted implementation</t>
  </si>
  <si>
    <t>Reconciliation coverage</t>
  </si>
  <si>
    <t>Have the companies making material payments to government publicly disclosed their audited financial statements, or the main items (i.e. balance sheet, profit/loss statement, cash flows) where financial statements are not available?</t>
  </si>
  <si>
    <t>Forsiden - English - The Brønnøysund Register Centre (brreg.no)</t>
  </si>
  <si>
    <t>Mainstreaming/ adapted implementation. Companies  requested to file their financial statements annually in the Central Company Register.</t>
  </si>
  <si>
    <t xml:space="preserve">#4.1 (Reporting entities) covers lists reporting entities (Government agencies, companies and projects) and related information. </t>
  </si>
  <si>
    <r>
      <t>1.Please begin  with the first box (</t>
    </r>
    <r>
      <rPr>
        <b/>
        <i/>
        <sz val="11"/>
        <color theme="1"/>
        <rFont val="Franklin Gothic Book"/>
        <family val="2"/>
      </rPr>
      <t>Reporting government entities list</t>
    </r>
    <r>
      <rPr>
        <i/>
        <sz val="11"/>
        <color theme="1"/>
        <rFont val="Franklin Gothic Book"/>
        <family val="2"/>
      </rPr>
      <t>), with the name of each government reporting agency</t>
    </r>
  </si>
  <si>
    <r>
      <t xml:space="preserve">2.Fill the </t>
    </r>
    <r>
      <rPr>
        <b/>
        <i/>
        <sz val="11"/>
        <color theme="1"/>
        <rFont val="Franklin Gothic Book"/>
        <family val="2"/>
      </rPr>
      <t>Company ID</t>
    </r>
    <r>
      <rPr>
        <i/>
        <sz val="11"/>
        <color theme="1"/>
        <rFont val="Franklin Gothic Book"/>
        <family val="2"/>
      </rPr>
      <t xml:space="preserve"> row. Guidance will be provided in yellow boxes once the cell is highlighted.</t>
    </r>
  </si>
  <si>
    <t>3.Fill the Reporting Companies' list, beginning with first column "Full Company name". Please fill out as directed, completing every column for each row before beginning the next.</t>
  </si>
  <si>
    <r>
      <t xml:space="preserve">4.Fill the </t>
    </r>
    <r>
      <rPr>
        <b/>
        <i/>
        <sz val="11"/>
        <color theme="1"/>
        <rFont val="Franklin Gothic Book"/>
        <family val="2"/>
      </rPr>
      <t xml:space="preserve">Reporting projects' list, </t>
    </r>
    <r>
      <rPr>
        <i/>
        <sz val="11"/>
        <color theme="1"/>
        <rFont val="Franklin Gothic Book"/>
        <family val="2"/>
      </rPr>
      <t>beginning with first column "Full project name"</t>
    </r>
  </si>
  <si>
    <t>#4.1 Reporting entities</t>
  </si>
  <si>
    <t>Please provide a list of all reporting entities, alongside relevant information</t>
  </si>
  <si>
    <t>Reporting government entities list</t>
  </si>
  <si>
    <t>Full name of agency</t>
  </si>
  <si>
    <t>Agency type</t>
  </si>
  <si>
    <t>ID number (if applicable)</t>
  </si>
  <si>
    <t>Submitted reporting templates?</t>
  </si>
  <si>
    <t>Adhered to MSG's quality assurances?</t>
  </si>
  <si>
    <t>Total reported</t>
  </si>
  <si>
    <t>Financial year</t>
  </si>
  <si>
    <t>Currency</t>
  </si>
  <si>
    <t>Payment</t>
  </si>
  <si>
    <t>Reference</t>
  </si>
  <si>
    <t> The Norwegian Tax Administration</t>
  </si>
  <si>
    <t>Central government</t>
  </si>
  <si>
    <t>Tax (Ordinary and surtax)</t>
  </si>
  <si>
    <t>Transparency - EITI - Norwegianpetroleum.no (norskpetroleum.no) and https://www.regjeringen.no/contentassets/d6c6d3d65c5249bba2513feb79e928ab/nn-no/pdfs/stm202120220003000dddpdfs.pdf table 3.3</t>
  </si>
  <si>
    <t>The Norwegian Petroleum Directorate</t>
  </si>
  <si>
    <t>Area fee</t>
  </si>
  <si>
    <t>CO2- tax</t>
  </si>
  <si>
    <t>Toll and customs</t>
  </si>
  <si>
    <t>Nox tax</t>
  </si>
  <si>
    <t>Meld. St. 3 (2021–2022) (regjeringen.no) table 3.3</t>
  </si>
  <si>
    <t>Petoro AS (SDFI)</t>
  </si>
  <si>
    <t>Legal entity (Other)</t>
  </si>
  <si>
    <t>Cash flow from SDFI</t>
  </si>
  <si>
    <t>Equinor ASA</t>
  </si>
  <si>
    <t>Legal entity (67% owned)</t>
  </si>
  <si>
    <t>Dividend</t>
  </si>
  <si>
    <t>Reporting companies' list</t>
  </si>
  <si>
    <t>Company ID references</t>
  </si>
  <si>
    <t>Example: Taxpayer Identification Number</t>
  </si>
  <si>
    <t>The Brønnøysund Register Centre https://www.brreg.no/en/?nocache=1657899562253</t>
  </si>
  <si>
    <t>If available, link to the registry or agency</t>
  </si>
  <si>
    <t>NOK thousand</t>
  </si>
  <si>
    <t>Full company name</t>
  </si>
  <si>
    <t>Company ID number</t>
  </si>
  <si>
    <t>Sector</t>
  </si>
  <si>
    <t>Commodities (comma-seperated)</t>
  </si>
  <si>
    <t xml:space="preserve">Stock exchange listing or company website </t>
  </si>
  <si>
    <t>Audited financial statement (or balance sheet, cash flows, profit/loss statement if unavailable)</t>
  </si>
  <si>
    <t>Payments to Governments Report</t>
  </si>
  <si>
    <t>Column1</t>
  </si>
  <si>
    <t>Private</t>
  </si>
  <si>
    <t>Oil &amp; Gas</t>
  </si>
  <si>
    <t>Oil, Gas, Condensates</t>
  </si>
  <si>
    <t>Shell i Norge | Shell Norge</t>
  </si>
  <si>
    <t>www.brreg.no</t>
  </si>
  <si>
    <t>Company has been dissolved in 2020</t>
  </si>
  <si>
    <t xml:space="preserve">Aker BP </t>
  </si>
  <si>
    <t>Infrastructure</t>
  </si>
  <si>
    <t>CapeOmega</t>
  </si>
  <si>
    <t>Norway | Harbour Energy</t>
  </si>
  <si>
    <t>Concedo</t>
  </si>
  <si>
    <t>ConocoPhillips Norway | ConocoPhillips Norway</t>
  </si>
  <si>
    <t>E&amp;P Holding</t>
  </si>
  <si>
    <t>No activity</t>
  </si>
  <si>
    <t>Company was dissoved in 2021</t>
  </si>
  <si>
    <t>https://www.equinor.com</t>
  </si>
  <si>
    <t>ExxonMobil Norge</t>
  </si>
  <si>
    <t>Investor Relations – Horisont Energi</t>
  </si>
  <si>
    <t>Merged with Inpex in 2022</t>
  </si>
  <si>
    <t>INEOS - Hjem</t>
  </si>
  <si>
    <t>KUFPEC - Euro-Africa Region</t>
  </si>
  <si>
    <t>Home - Lime Petroleum is a Norwegian exploration company</t>
  </si>
  <si>
    <t>LOTOS Exploration &amp; Production Norge - Grupa LOTOS S.A.</t>
  </si>
  <si>
    <t>LUKOIL - LUKOIL i Kongeriket Norge</t>
  </si>
  <si>
    <t>Hjem - Lundin Norway (lundin-energy-norway.com)</t>
  </si>
  <si>
    <t>MIME: Production and Development of Norwegian Oil and Gas (mime-petroleum.com)</t>
  </si>
  <si>
    <t>Company dissolved</t>
  </si>
  <si>
    <t>Home - MOLGroup Norge (molnorge.no)</t>
  </si>
  <si>
    <t>Operations | Neptune Energy</t>
  </si>
  <si>
    <t>Norpipe Oil AS</t>
  </si>
  <si>
    <t>Operated by https://www.conocophillips.no/our-norway-operations/greater-ekofisk-area/the-pipelines/</t>
  </si>
  <si>
    <t>North Sea Infrastructure AS</t>
  </si>
  <si>
    <t>North Sea Infrastructure – A Norwegian oil and gas infrastructure company</t>
  </si>
  <si>
    <t>OKEA</t>
  </si>
  <si>
    <t>Om oss | OMV.no</t>
  </si>
  <si>
    <t>Exploration and Production | Stavanger, Norway | ONE-Dyas Norge A.S. (onedyas.no)</t>
  </si>
  <si>
    <t>Home - Pandion Energy</t>
  </si>
  <si>
    <t>Petrolia Norway AS</t>
  </si>
  <si>
    <t>Petrolia Noco – Exploring the NCS</t>
  </si>
  <si>
    <t>PGNIG UPSTREAM NORWAY AS - NPCC</t>
  </si>
  <si>
    <t>Repsol NO</t>
  </si>
  <si>
    <t>RN Nordic Oil | LinkedIn</t>
  </si>
  <si>
    <t>Silex Gas Norway AS</t>
  </si>
  <si>
    <t>Silex Gas</t>
  </si>
  <si>
    <t>Company dissolved in 2020</t>
  </si>
  <si>
    <t>Source Energy AS | Norwegian exploration focused E&amp;P company | Home (source-energy.no)</t>
  </si>
  <si>
    <t>Home | Spirit Energy (spirit-energy.com)</t>
  </si>
  <si>
    <t>Norway – Exploration and Production | Suncor</t>
  </si>
  <si>
    <t>Sval Energi (sval-energi.no)</t>
  </si>
  <si>
    <t>TotalEnergies in Norway | TotalEnergies in Norway</t>
  </si>
  <si>
    <t>Vår Energi AS</t>
  </si>
  <si>
    <t>Vår Energi (varenergi.no)</t>
  </si>
  <si>
    <t>Wellesley Petroleum | Norwegian oil and gas operator.</t>
  </si>
  <si>
    <t>Wintershall Norge AS</t>
  </si>
  <si>
    <t>Home | Wintershall Dea Norge</t>
  </si>
  <si>
    <t>&lt; Company type &gt;</t>
  </si>
  <si>
    <t>&lt;Use Legal Entity Identifier if available&gt;</t>
  </si>
  <si>
    <t>Other</t>
  </si>
  <si>
    <t>&lt;URL&gt;</t>
  </si>
  <si>
    <t>&lt; Yes / No / Partially &gt;</t>
  </si>
  <si>
    <t>&lt;Choose sector&gt;</t>
  </si>
  <si>
    <t>Add new rows as necessary, right click the row number to the left and select "Insert"</t>
  </si>
  <si>
    <t>Reporting projects' list</t>
  </si>
  <si>
    <t>Full project name</t>
  </si>
  <si>
    <t>Legal agreement reference number(s): contract, licence, lease, concession, …</t>
  </si>
  <si>
    <t>Affiliated companies, start with Operator</t>
  </si>
  <si>
    <t>Commodities (one commodity/row)</t>
  </si>
  <si>
    <t>Status</t>
  </si>
  <si>
    <t>Production (volume)</t>
  </si>
  <si>
    <t>Unit</t>
  </si>
  <si>
    <t>Production (value)</t>
  </si>
  <si>
    <t>Greeny South LNG</t>
  </si>
  <si>
    <t>EITI Company LLC</t>
  </si>
  <si>
    <t>Natural gas (2711)</t>
  </si>
  <si>
    <t>Sm3 o.e.</t>
  </si>
  <si>
    <t>&lt; XXX &gt;</t>
  </si>
  <si>
    <t>Deep Blue  Mine</t>
  </si>
  <si>
    <t>XI397</t>
  </si>
  <si>
    <t>EITI Company LLC, Totally green Ltd</t>
  </si>
  <si>
    <t>Diamonds (7102)</t>
  </si>
  <si>
    <t>Production</t>
  </si>
  <si>
    <t>carats</t>
  </si>
  <si>
    <t>Copper (2603)</t>
  </si>
  <si>
    <t>Cobalt (2605)</t>
  </si>
  <si>
    <t>Alphago Mine</t>
  </si>
  <si>
    <t>XI7400</t>
  </si>
  <si>
    <t>EITI Company LLC, Bigmillions Ltd</t>
  </si>
  <si>
    <t>Gold (7108)</t>
  </si>
  <si>
    <t>Drilling project</t>
  </si>
  <si>
    <t>MM9876, MM1567</t>
  </si>
  <si>
    <t>Crude oil (2709)</t>
  </si>
  <si>
    <t>See below</t>
  </si>
  <si>
    <r>
      <t xml:space="preserve">EITI payments in Norway include taxes, CO2 fee, area fee and NOx fee. Taxes are levied on companies, not projects. Co2 fees, area fees and NOx fees (if any) are levied by project(licence) and charged to the operator.  CO2 fee in 2020 was 5,6 BNOK, Area fee 1,4 BNOK and an immaterial NOx fee was levied on the projects.  The assessment from the start of EITI implementation in Norway has been that these fees have been minor compared to the total revenue received by government from the petroleum activity. Even so, information about the fees paid is reported by company and disclosed at https://www.norskpetroleum.no/en/economy/transparency-eiti/ to facilitate reconciliation towards the state financial statements. 
</t>
    </r>
    <r>
      <rPr>
        <u/>
        <sz val="11"/>
        <color rgb="FF000000"/>
        <rFont val="Franklin Gothic Book"/>
        <family val="2"/>
      </rPr>
      <t xml:space="preserve">CO2 fee: </t>
    </r>
    <r>
      <rPr>
        <sz val="11"/>
        <color rgb="FF000000"/>
        <rFont val="Franklin Gothic Book"/>
        <family val="2"/>
      </rPr>
      <t xml:space="preserve">The operators are required to, on a semi annual basis, furnish their report on CO2 fee to the NPD. The report shows calculated CO2 fee per installation/ field. See example of form https://www.npd.no/sok/?q=co2%20avgift&amp;_t_dtq=true. NPD allows public access to the reports received on request through the elnnsyn portal. See example https://einnsyn.no/saksmappe?id=http%3A%2F%2Fdata.einnsyn.no%2Fnoark4%2FSaksmappe--870917732--216--2022. The basis for the fee (flared gas) is also available at Discos.no. Also,  starting from 2021, https://www.norskpetroleum.no/en/economy/transparency-eiti/ includes a listing of CO2 fee paid per license.
</t>
    </r>
    <r>
      <rPr>
        <u/>
        <sz val="11"/>
        <color rgb="FF000000"/>
        <rFont val="Franklin Gothic Book"/>
        <family val="2"/>
      </rPr>
      <t>Area fee:</t>
    </r>
    <r>
      <rPr>
        <sz val="11"/>
        <color rgb="FF000000"/>
        <rFont val="Franklin Gothic Book"/>
        <family val="2"/>
      </rPr>
      <t xml:space="preserve"> The area fee which is calculated per license is charged to the operators by NPD. The letters sent to the operators from NPD showing the fee per license is public through the elnnsikt portal. See example https://einnsyn.no/saksmappe?id=http%3A%2F%2Fdata.einnsyn.no%2Fnoark4%2FSaksmappe--870917732--2241--2021. As such, CO2 fee and area fee per project is available on request. 
</t>
    </r>
    <r>
      <rPr>
        <u/>
        <sz val="11"/>
        <color rgb="FF000000"/>
        <rFont val="Franklin Gothic Book"/>
        <family val="2"/>
      </rPr>
      <t xml:space="preserve">NOx fee: </t>
    </r>
    <r>
      <rPr>
        <sz val="11"/>
        <color rgb="FF000000"/>
        <rFont val="Franklin Gothic Book"/>
        <family val="2"/>
      </rPr>
      <t xml:space="preserve"> See www.norskpetroleum for explanation of NOx fund. 
</t>
    </r>
    <r>
      <rPr>
        <u/>
        <sz val="11"/>
        <color rgb="FF000000"/>
        <rFont val="Franklin Gothic Book"/>
        <family val="2"/>
      </rPr>
      <t xml:space="preserve">SDFI: </t>
    </r>
    <r>
      <rPr>
        <sz val="11"/>
        <color rgb="FF000000"/>
        <rFont val="Franklin Gothic Book"/>
        <family val="2"/>
      </rPr>
      <t xml:space="preserve">SDFI is not a company. It is the state's direct financial interest in a field. The state pays its share of the cost and gets its share of the revenue. The  net income to the state is not on a field-by-field (or project) basis. The cash flow from SDFI is transferred in its entirety to the Norwegian state as specified in the state's annual accounts and in the separate financial statement of SDFI prepared by Petoro. 
</t>
    </r>
    <r>
      <rPr>
        <u/>
        <sz val="11"/>
        <color rgb="FF000000"/>
        <rFont val="Franklin Gothic Book"/>
        <family val="2"/>
      </rPr>
      <t>Other:</t>
    </r>
    <r>
      <rPr>
        <sz val="11"/>
        <color rgb="FF000000"/>
        <rFont val="Franklin Gothic Book"/>
        <family val="2"/>
      </rPr>
      <t xml:space="preserve"> Companies pay application fees to the Petroleum Directorate for obtaining permits to conduct seismic activities, exploration or production. These fees range from USD 4-13k per application, and are considered immaterial for the purpose of EITI Reporting.  In addition, the Petroleum Directorate might refund licensees the cost of oversight of HES activities. These refunds are also considered immaterial. The Petroleum Directorate publishes annual accounts showing total revenues collected from these fees on their website https://www.npd.no/globalassets/1-npd/om-oss/oljedirektoratets-aarsrapport2020.pdf?_t_id=oH7xwzM33VC6NT2ShFKPvg%3d%3d&amp;_t_uuid=zjAiOVvXQJSAh84WANc7JQ&amp;_t_q=%c3%a5rsregnskap&amp;_t_tags=language%3ano%2csiteid%3a7f80defd-7203-4bab-8810-fe8a4c87f93b%2candquerymatch&amp;_t_hit.id=NPD_Web_Models_Media_GenericMedia/_704c73f5-34d8-45ba-9d09-d02317c411de&amp;_t_hit.pos=8. Total fees and refunds in 2020 was approx. USD 10 mill and thus is assessed as immaterial.
See https://eiti.org/documents/norway-mainstreaming-application-and-request-adapted-implementation feasibility study which discusses the above as the basis for the adapted implementation/ mainstreaming.</t>
    </r>
  </si>
  <si>
    <r>
      <t xml:space="preserve">Phone: </t>
    </r>
    <r>
      <rPr>
        <b/>
        <sz val="11"/>
        <color rgb="FF165B89"/>
        <rFont val="Franklin Gothic Book"/>
        <family val="2"/>
      </rPr>
      <t>+47 222 00 800</t>
    </r>
    <r>
      <rPr>
        <b/>
        <sz val="11"/>
        <color rgb="FF000000"/>
        <rFont val="Franklin Gothic Book"/>
        <family val="2"/>
      </rPr>
      <t xml:space="preserve">      E-mail: </t>
    </r>
    <r>
      <rPr>
        <b/>
        <u/>
        <sz val="11"/>
        <color rgb="FF165B89"/>
        <rFont val="Franklin Gothic Book"/>
        <family val="2"/>
      </rPr>
      <t>secretariat@eiti.org</t>
    </r>
    <r>
      <rPr>
        <b/>
        <sz val="11"/>
        <color rgb="FF000000"/>
        <rFont val="Franklin Gothic Book"/>
        <family val="2"/>
      </rPr>
      <t xml:space="preserve">      Twitter: </t>
    </r>
    <r>
      <rPr>
        <b/>
        <sz val="11"/>
        <color rgb="FF165B89"/>
        <rFont val="Franklin Gothic Book"/>
        <family val="2"/>
      </rPr>
      <t>@EITIorg</t>
    </r>
    <r>
      <rPr>
        <b/>
        <sz val="11"/>
        <color rgb="FF000000"/>
        <rFont val="Franklin Gothic Book"/>
        <family val="2"/>
      </rPr>
      <t xml:space="preserve">      </t>
    </r>
    <r>
      <rPr>
        <b/>
        <u/>
        <sz val="11"/>
        <color rgb="FF165B89"/>
        <rFont val="Franklin Gothic Book"/>
        <family val="2"/>
      </rPr>
      <t>www.eiti.org</t>
    </r>
  </si>
  <si>
    <r>
      <t xml:space="preserve">Address: </t>
    </r>
    <r>
      <rPr>
        <b/>
        <sz val="11"/>
        <color rgb="FF165B89"/>
        <rFont val="Franklin Gothic Book"/>
        <family val="2"/>
      </rPr>
      <t>Rådhusgata 26, 0151 Oslo, Norway</t>
    </r>
    <r>
      <rPr>
        <b/>
        <sz val="11"/>
        <color rgb="FF000000"/>
        <rFont val="Franklin Gothic Book"/>
        <family val="2"/>
      </rPr>
      <t xml:space="preserve">      P.O. Box: </t>
    </r>
    <r>
      <rPr>
        <b/>
        <sz val="11"/>
        <color rgb="FF165B89"/>
        <rFont val="Franklin Gothic Book"/>
        <family val="2"/>
      </rPr>
      <t>Postboks 340 Sentrum, 0101 Oslo, Norway</t>
    </r>
  </si>
  <si>
    <t>Summary data template</t>
  </si>
  <si>
    <t>#4.1 (Government revenues)  contains comprehensive data on government revenues per revenue stream, according to GFSM classification.</t>
  </si>
  <si>
    <r>
      <t xml:space="preserve">1. Enter the name of all government </t>
    </r>
    <r>
      <rPr>
        <b/>
        <i/>
        <sz val="11"/>
        <color theme="1"/>
        <rFont val="Franklin Gothic Book"/>
        <family val="2"/>
      </rPr>
      <t>Revenue streams</t>
    </r>
    <r>
      <rPr>
        <i/>
        <sz val="11"/>
        <color theme="1"/>
        <rFont val="Franklin Gothic Book"/>
        <family val="2"/>
      </rPr>
      <t xml:space="preserve"> for the extractive sectors, including revenues that fall below agreed materiality thresholds (one row should be used for each individual revenue stream and individual governmant entity)</t>
    </r>
  </si>
  <si>
    <r>
      <t xml:space="preserve">2. Enter the name of the </t>
    </r>
    <r>
      <rPr>
        <b/>
        <i/>
        <sz val="11"/>
        <rFont val="Franklin Gothic Book"/>
        <family val="2"/>
      </rPr>
      <t>receiving Government entity</t>
    </r>
    <r>
      <rPr>
        <i/>
        <sz val="11"/>
        <rFont val="Franklin Gothic Book"/>
        <family val="2"/>
      </rPr>
      <t>.</t>
    </r>
  </si>
  <si>
    <r>
      <t xml:space="preserve">3.Choose the </t>
    </r>
    <r>
      <rPr>
        <b/>
        <i/>
        <sz val="11"/>
        <rFont val="Franklin Gothic Book"/>
        <family val="2"/>
      </rPr>
      <t>Sector</t>
    </r>
    <r>
      <rPr>
        <i/>
        <sz val="11"/>
        <rFont val="Franklin Gothic Book"/>
        <family val="2"/>
      </rPr>
      <t xml:space="preserve"> and the </t>
    </r>
    <r>
      <rPr>
        <b/>
        <i/>
        <sz val="11"/>
        <rFont val="Franklin Gothic Book"/>
        <family val="2"/>
      </rPr>
      <t>GFS Classification</t>
    </r>
    <r>
      <rPr>
        <i/>
        <sz val="11"/>
        <rFont val="Franklin Gothic Book"/>
        <family val="2"/>
      </rPr>
      <t xml:space="preserve"> this revenue applies to. Use the guidance provided in the </t>
    </r>
    <r>
      <rPr>
        <i/>
        <u/>
        <sz val="11"/>
        <rFont val="Franklin Gothic Book"/>
        <family val="2"/>
      </rPr>
      <t>GFS Framework</t>
    </r>
    <r>
      <rPr>
        <b/>
        <i/>
        <u/>
        <sz val="11"/>
        <rFont val="Franklin Gothic Book"/>
        <family val="2"/>
      </rPr>
      <t xml:space="preserve"> </t>
    </r>
    <r>
      <rPr>
        <i/>
        <u/>
        <sz val="11"/>
        <rFont val="Franklin Gothic Book"/>
        <family val="2"/>
      </rPr>
      <t xml:space="preserve">for EITI reporting. </t>
    </r>
    <r>
      <rPr>
        <sz val="11"/>
        <rFont val="Franklin Gothic Book"/>
        <family val="2"/>
      </rPr>
      <t>If a revenue stream cannot be disaggregated by sector, chose "Other".</t>
    </r>
  </si>
  <si>
    <r>
      <t xml:space="preserve">4. In the </t>
    </r>
    <r>
      <rPr>
        <b/>
        <i/>
        <sz val="11"/>
        <rFont val="Franklin Gothic Book"/>
        <family val="2"/>
      </rPr>
      <t xml:space="preserve">Revenue value </t>
    </r>
    <r>
      <rPr>
        <i/>
        <sz val="11"/>
        <rFont val="Franklin Gothic Book"/>
        <family val="2"/>
      </rPr>
      <t>column, enter total figure of each revenue stream as disclosed by government, including revenues that were not reconciled.</t>
    </r>
  </si>
  <si>
    <t xml:space="preserve"> Remember: Governments receipts from companies on behalf of their employees should be excluded (e.g personal income tax PAYE, employee social security contributions, withholding tax) because they are not considered payments from companies to government.</t>
  </si>
  <si>
    <t>5. If there are any payments which are in the EITI Report, but cannot be matched with the GFS categories, please list them in the box below called "Additional information".</t>
  </si>
  <si>
    <t>Total government revenues from extractive sector (using GFS)</t>
  </si>
  <si>
    <t>GFS Framework for EITI Reporting</t>
  </si>
  <si>
    <r>
      <t>EITI Requirement 5.1.b</t>
    </r>
    <r>
      <rPr>
        <i/>
        <sz val="11"/>
        <rFont val="Franklin Gothic Book"/>
        <family val="2"/>
      </rPr>
      <t>: Revenue classification</t>
    </r>
  </si>
  <si>
    <r>
      <t>EITI Requirement 4.1.d</t>
    </r>
    <r>
      <rPr>
        <b/>
        <i/>
        <sz val="11"/>
        <rFont val="Franklin Gothic Book"/>
        <family val="2"/>
      </rPr>
      <t>: Full government disclosure</t>
    </r>
  </si>
  <si>
    <t>GFS Level 1</t>
  </si>
  <si>
    <t>GFS Level 2</t>
  </si>
  <si>
    <t>GFS Level 3</t>
  </si>
  <si>
    <t>GFS Level 4</t>
  </si>
  <si>
    <t>GFS Classification</t>
  </si>
  <si>
    <t>Revenue stream name</t>
  </si>
  <si>
    <t>Government entity</t>
  </si>
  <si>
    <t>Revenue value</t>
  </si>
  <si>
    <t>What is GFS?</t>
  </si>
  <si>
    <t>Extraordinary taxes on income, profits and capital gains (1112E2)</t>
  </si>
  <si>
    <t>Extractives Profit Tax</t>
  </si>
  <si>
    <t>Tax Revenue Authority</t>
  </si>
  <si>
    <t>GFS, or Government Finance Statistics, is an international framework for categorising revenue streams so they are comparable across countries and time-periods. See full framework example below. The framework used below has been developped by the IMF and EITI International Secretariat.
The letter E in the GFS codes means that these are codes only used for revenues from extractives companies. The digits to the right were specifically designed for extractive sector companies.</t>
  </si>
  <si>
    <t>General taxes on goods and services (VAT, sales tax, turnover tax) (1141E)</t>
  </si>
  <si>
    <t>VAT</t>
  </si>
  <si>
    <t>Royalties (1415E1)</t>
  </si>
  <si>
    <t>Mining</t>
  </si>
  <si>
    <t>Mining royalties</t>
  </si>
  <si>
    <t>Ministry of Mines</t>
  </si>
  <si>
    <t>Licence fees (114521E)</t>
  </si>
  <si>
    <t>Concession fees</t>
  </si>
  <si>
    <t>Oil/gas royalty</t>
  </si>
  <si>
    <t>SOE</t>
  </si>
  <si>
    <t>Emission and pollution taxes (114522E)</t>
  </si>
  <si>
    <t>Gas flaring fee</t>
  </si>
  <si>
    <r>
      <rPr>
        <i/>
        <u/>
        <sz val="11"/>
        <rFont val="Franklin Gothic Book"/>
        <family val="2"/>
      </rPr>
      <t>For more guidance, please visit</t>
    </r>
    <r>
      <rPr>
        <u/>
        <sz val="11"/>
        <color theme="10"/>
        <rFont val="Franklin Gothic Book"/>
        <family val="2"/>
      </rPr>
      <t xml:space="preserve"> </t>
    </r>
    <r>
      <rPr>
        <b/>
        <u/>
        <sz val="11"/>
        <color theme="10"/>
        <rFont val="Franklin Gothic Book"/>
        <family val="2"/>
      </rPr>
      <t>https://eiti.org/summary-data-template</t>
    </r>
  </si>
  <si>
    <t>License fees</t>
  </si>
  <si>
    <r>
      <rPr>
        <i/>
        <u/>
        <sz val="11"/>
        <rFont val="Franklin Gothic Book"/>
        <family val="2"/>
      </rPr>
      <t xml:space="preserve">or, </t>
    </r>
    <r>
      <rPr>
        <b/>
        <u/>
        <sz val="11"/>
        <color theme="10"/>
        <rFont val="Franklin Gothic Book"/>
        <family val="2"/>
      </rPr>
      <t>https://www.imf.org/external/np/sta/gfsm/</t>
    </r>
  </si>
  <si>
    <t>Other taxes payable by natural resource companies (116E)</t>
  </si>
  <si>
    <t>Payment type A</t>
  </si>
  <si>
    <t>Other Govt. Agency</t>
  </si>
  <si>
    <t>Payment type B</t>
  </si>
  <si>
    <t>Ordinary taxes on income, profits and capital gains (1112E1)</t>
  </si>
  <si>
    <t>Corporate Tax</t>
  </si>
  <si>
    <t>The Norwegian Tax Administration</t>
  </si>
  <si>
    <t>License fees (Area fee/Arealavgift)</t>
  </si>
  <si>
    <t>CO2-tax</t>
  </si>
  <si>
    <t>Withdrawals from income of quasi-corporations (1413E)</t>
  </si>
  <si>
    <t>State direct financial interest</t>
  </si>
  <si>
    <t>Petoro AS (org. No 983382355)</t>
  </si>
  <si>
    <t>Dividend from state owned enterprises (1412E)</t>
  </si>
  <si>
    <t>Dividend from Equinor</t>
  </si>
  <si>
    <t>Equinor</t>
  </si>
  <si>
    <t>&lt;Choose from menu&gt;</t>
  </si>
  <si>
    <t>&lt; Revenue stream name &gt;</t>
  </si>
  <si>
    <t>&lt; Choose agency &gt;</t>
  </si>
  <si>
    <t>&lt; number &gt;</t>
  </si>
  <si>
    <t>Total in NOK thousand</t>
  </si>
  <si>
    <t>Additional information</t>
  </si>
  <si>
    <t>Any additional information that is not eligible for inclusion in the table above, please include below as comments.</t>
  </si>
  <si>
    <t>Comment 1</t>
  </si>
  <si>
    <t>Please include comments here. PAYE and withholding taxes are not paid on behalf of companies and should therefore be excluded</t>
  </si>
  <si>
    <t>Comment 2</t>
  </si>
  <si>
    <t>Insert additional rows as needed. E.g., the below table covers the excluded revenues</t>
  </si>
  <si>
    <t>PAYE</t>
  </si>
  <si>
    <t>Revenue authority</t>
  </si>
  <si>
    <t>Withholding tax</t>
  </si>
  <si>
    <t>Total</t>
  </si>
  <si>
    <t>Comment 3</t>
  </si>
  <si>
    <t>Please include comments here.</t>
  </si>
  <si>
    <t>Comment 4</t>
  </si>
  <si>
    <t>Comment 5</t>
  </si>
  <si>
    <r>
      <t xml:space="preserve">Address: </t>
    </r>
    <r>
      <rPr>
        <b/>
        <sz val="11"/>
        <color rgb="FF165B89"/>
        <rFont val="Franklin Gothic Book"/>
        <family val="2"/>
      </rPr>
      <t>Rådhusgata 26, 0151 Oslo, Norway</t>
    </r>
    <r>
      <rPr>
        <b/>
        <sz val="11"/>
        <color rgb="FF000000"/>
        <rFont val="Franklin Gothic Book"/>
        <family val="2"/>
      </rPr>
      <t xml:space="preserve">   </t>
    </r>
    <r>
      <rPr>
        <b/>
        <sz val="11"/>
        <color rgb="FF000000"/>
        <rFont val="Wingdings"/>
        <charset val="2"/>
      </rPr>
      <t></t>
    </r>
    <r>
      <rPr>
        <b/>
        <sz val="11"/>
        <color rgb="FF000000"/>
        <rFont val="Franklin Gothic Book"/>
        <family val="2"/>
      </rPr>
      <t xml:space="preserve">   P.O. Box: </t>
    </r>
    <r>
      <rPr>
        <b/>
        <sz val="11"/>
        <color rgb="FF165B89"/>
        <rFont val="Franklin Gothic Book"/>
        <family val="2"/>
      </rPr>
      <t>Postboks 340 Sentrum, 0101 Oslo, Norway</t>
    </r>
  </si>
  <si>
    <r>
      <rPr>
        <b/>
        <sz val="11"/>
        <color rgb="FF000000"/>
        <rFont val="Franklin Gothic Book"/>
        <family val="2"/>
      </rPr>
      <t xml:space="preserve">#4.1 (Company data)  </t>
    </r>
    <r>
      <rPr>
        <sz val="11"/>
        <color rgb="FF000000"/>
        <rFont val="Franklin Gothic Book"/>
        <family val="2"/>
      </rPr>
      <t xml:space="preserve">contains company- and project-level data per revenue stream. </t>
    </r>
  </si>
  <si>
    <t>How to fill this sheet:</t>
  </si>
  <si>
    <r>
      <t>1. Enter</t>
    </r>
    <r>
      <rPr>
        <b/>
        <i/>
        <sz val="11"/>
        <color theme="1"/>
        <rFont val="Franklin Gothic Book"/>
        <family val="2"/>
      </rPr>
      <t xml:space="preserve"> company</t>
    </r>
    <r>
      <rPr>
        <i/>
        <sz val="11"/>
        <color theme="1"/>
        <rFont val="Franklin Gothic Book"/>
        <family val="2"/>
      </rPr>
      <t xml:space="preserve"> name from drop-down menu</t>
    </r>
  </si>
  <si>
    <r>
      <t xml:space="preserve">2. Enter </t>
    </r>
    <r>
      <rPr>
        <b/>
        <i/>
        <sz val="11"/>
        <color theme="1"/>
        <rFont val="Franklin Gothic Book"/>
        <family val="2"/>
      </rPr>
      <t>government collecting entity</t>
    </r>
    <r>
      <rPr>
        <i/>
        <sz val="11"/>
        <color theme="1"/>
        <rFont val="Franklin Gothic Book"/>
        <family val="2"/>
      </rPr>
      <t xml:space="preserve"> and </t>
    </r>
    <r>
      <rPr>
        <b/>
        <i/>
        <sz val="11"/>
        <color theme="1"/>
        <rFont val="Franklin Gothic Book"/>
        <family val="2"/>
      </rPr>
      <t>payment name</t>
    </r>
    <r>
      <rPr>
        <i/>
        <sz val="11"/>
        <color theme="1"/>
        <rFont val="Franklin Gothic Book"/>
        <family val="2"/>
      </rPr>
      <t xml:space="preserve"> from drop-down menu</t>
    </r>
  </si>
  <si>
    <r>
      <t xml:space="preserve">3. Indicate whether the payment stream is (i) </t>
    </r>
    <r>
      <rPr>
        <b/>
        <i/>
        <sz val="11"/>
        <color theme="1"/>
        <rFont val="Franklin Gothic Book"/>
        <family val="2"/>
      </rPr>
      <t>levied on project</t>
    </r>
    <r>
      <rPr>
        <i/>
        <sz val="11"/>
        <color theme="1"/>
        <rFont val="Franklin Gothic Book"/>
        <family val="2"/>
      </rPr>
      <t xml:space="preserve"> and (ii) </t>
    </r>
    <r>
      <rPr>
        <b/>
        <i/>
        <sz val="11"/>
        <color theme="1"/>
        <rFont val="Franklin Gothic Book"/>
        <family val="2"/>
      </rPr>
      <t>reported by project</t>
    </r>
  </si>
  <si>
    <r>
      <t xml:space="preserve">4. Enter project information: </t>
    </r>
    <r>
      <rPr>
        <b/>
        <i/>
        <sz val="11"/>
        <color theme="1"/>
        <rFont val="Franklin Gothic Book"/>
        <family val="2"/>
      </rPr>
      <t>project name</t>
    </r>
    <r>
      <rPr>
        <i/>
        <sz val="11"/>
        <color theme="1"/>
        <rFont val="Franklin Gothic Book"/>
        <family val="2"/>
      </rPr>
      <t xml:space="preserve">, and </t>
    </r>
    <r>
      <rPr>
        <b/>
        <i/>
        <sz val="11"/>
        <color theme="1"/>
        <rFont val="Franklin Gothic Book"/>
        <family val="2"/>
      </rPr>
      <t>reporting currency</t>
    </r>
  </si>
  <si>
    <r>
      <t xml:space="preserve">5. Enter </t>
    </r>
    <r>
      <rPr>
        <b/>
        <i/>
        <sz val="11"/>
        <color theme="1"/>
        <rFont val="Franklin Gothic Book"/>
        <family val="2"/>
      </rPr>
      <t>revenue value</t>
    </r>
    <r>
      <rPr>
        <i/>
        <sz val="11"/>
        <color theme="1"/>
        <rFont val="Franklin Gothic Book"/>
        <family val="2"/>
      </rPr>
      <t>,</t>
    </r>
    <r>
      <rPr>
        <i/>
        <u/>
        <sz val="11"/>
        <color theme="1"/>
        <rFont val="Franklin Gothic Book"/>
        <family val="2"/>
      </rPr>
      <t>as disclosed by government</t>
    </r>
    <r>
      <rPr>
        <i/>
        <sz val="11"/>
        <color theme="1"/>
        <rFont val="Franklin Gothic Book"/>
        <family val="2"/>
      </rPr>
      <t xml:space="preserve"> and any </t>
    </r>
    <r>
      <rPr>
        <b/>
        <i/>
        <sz val="11"/>
        <color theme="1"/>
        <rFont val="Franklin Gothic Book"/>
        <family val="2"/>
      </rPr>
      <t>comments</t>
    </r>
    <r>
      <rPr>
        <i/>
        <sz val="11"/>
        <color theme="1"/>
        <rFont val="Franklin Gothic Book"/>
        <family val="2"/>
      </rPr>
      <t xml:space="preserve"> that may be applicable</t>
    </r>
  </si>
  <si>
    <t>Government revenues by company and project</t>
  </si>
  <si>
    <r>
      <t>EITI Requirement 4.1.c</t>
    </r>
    <r>
      <rPr>
        <b/>
        <i/>
        <sz val="11"/>
        <rFont val="Franklin Gothic Book"/>
        <family val="2"/>
      </rPr>
      <t xml:space="preserve">: Company payments ;  </t>
    </r>
    <r>
      <rPr>
        <b/>
        <i/>
        <u/>
        <sz val="11"/>
        <color rgb="FF0076AF"/>
        <rFont val="Franklin Gothic Book"/>
        <family val="2"/>
      </rPr>
      <t>EITI Requirement 4.7</t>
    </r>
    <r>
      <rPr>
        <b/>
        <i/>
        <sz val="11"/>
        <rFont val="Franklin Gothic Book"/>
        <family val="2"/>
      </rPr>
      <t>: Project-level reporting</t>
    </r>
  </si>
  <si>
    <t>Company</t>
  </si>
  <si>
    <t>Levied on project (Y/N)</t>
  </si>
  <si>
    <t>Reported by project (Y/N)</t>
  </si>
  <si>
    <t>Project name</t>
  </si>
  <si>
    <t>Reporting currency</t>
  </si>
  <si>
    <t>Revenue value (NOK thousand)</t>
  </si>
  <si>
    <t>Payment made in-kind (Y/N)</t>
  </si>
  <si>
    <t>In-kind volume (if applicable)</t>
  </si>
  <si>
    <t>Unit (if applicable)</t>
  </si>
  <si>
    <t>Has the company provided the required quality assurances for its disclosures?</t>
  </si>
  <si>
    <t>N</t>
  </si>
  <si>
    <t>Adapted implementation, all data provided by Government entities</t>
  </si>
  <si>
    <t>Norges Bank</t>
  </si>
  <si>
    <t>Nox-tax</t>
  </si>
  <si>
    <t>Yes/No</t>
  </si>
  <si>
    <t>SDFI</t>
  </si>
  <si>
    <t>Total in NOK</t>
  </si>
  <si>
    <r>
      <rPr>
        <b/>
        <i/>
        <sz val="11"/>
        <color theme="1"/>
        <rFont val="Franklin Gothic Book"/>
        <family val="2"/>
      </rPr>
      <t>Comment 1</t>
    </r>
    <r>
      <rPr>
        <i/>
        <sz val="11"/>
        <color theme="1"/>
        <rFont val="Franklin Gothic Book"/>
        <family val="2"/>
      </rPr>
      <t xml:space="preserve">   All the copanies have to file their full financial statements and audit report in the Central Company Register were financial statements can be requested for free. https://www.brreg.no</t>
    </r>
  </si>
  <si>
    <r>
      <rPr>
        <b/>
        <i/>
        <sz val="11"/>
        <color theme="1"/>
        <rFont val="Franklin Gothic Book"/>
        <family val="2"/>
      </rPr>
      <t xml:space="preserve">Comment </t>
    </r>
    <r>
      <rPr>
        <i/>
        <sz val="11"/>
        <color theme="1"/>
        <rFont val="Franklin Gothic Book"/>
        <family val="2"/>
      </rPr>
      <t>2 As disclosed on https://www.norskpetroleum.no/en/economy/transparency-eiti/ : For Norwegian companies’ that have a duty to prepare annual accounts, information on payments to the government will appear in the company’s annual account. These are available on the company’s webpage and/or in the Brønnøysund Register Centre. Information on companies’ payments to the government shall be available on the companies’ webpages, in accordance with the Norwegian country-by-country-rules as laid down in the Act on Annual Accounts [regnskapsloven] § 3-3d and the Securities Trading Act [verdipapirhandelloven] § 5-5a with Regulation of the 20th of December 2013 no. 1682 on country-by-country-reporting (the CCB-regulations [LLR-forskriften, in Norwegian]). The report shall be published on the reporting entity’s webpage and shall be available for at least 5 years, cf. the CCB-regulations § 6. The annual statement of the company shall include information on where the report has been published, cf. the Act on Annual Accounts § 3‑3d first paragraph. Note also that from 2021, tthe auditor is reporting on compliance with CCB in the audit opinion, ref. https://www.revisorforeningen.no/globalassets/fag/revisjon/om-revisors-uttalelse-i-revisjonsberetningen-om-rapporten-om-betalinger-til-myndigheter-.pdf .</t>
    </r>
  </si>
  <si>
    <r>
      <rPr>
        <b/>
        <i/>
        <sz val="11"/>
        <color theme="1"/>
        <rFont val="Franklin Gothic Book"/>
        <family val="2"/>
      </rPr>
      <t>Comment 3</t>
    </r>
    <r>
      <rPr>
        <i/>
        <sz val="11"/>
        <color theme="1"/>
        <rFont val="Franklin Gothic Book"/>
        <family val="2"/>
      </rPr>
      <t xml:space="preserve"> Following the validation in 2018 the MPE commissioned a comparison of data produced by the government and data published by companies, which did not raise concerns regarding data reliability. The comparison covered two years. Payment data were located either directly in the annual report,  in the company's separate payment to government report or in the group's payment to government report.  Similar comparison was done for the subsequent year with similar result. Stakeholders’ views on data assurances were sought through the public consultation on the revision of the petroleum regulation. Company reporting (country by country reporting) is regulated by law and filed on Company’s website and in the Central register. Based on the findings from the comparisons made for three sequential years and in line with the mainstreaming approach the National Secretariat has not deemed necessary to introduce additional procedures concerning country-by-country reporting which is required by law and thus should also be comprised by the auditor’s procedures for completeness control of companies’ reporting duties. </t>
    </r>
  </si>
  <si>
    <r>
      <rPr>
        <b/>
        <i/>
        <sz val="11"/>
        <color theme="1"/>
        <rFont val="Franklin Gothic Book"/>
        <family val="2"/>
      </rPr>
      <t xml:space="preserve">Comment 4 </t>
    </r>
    <r>
      <rPr>
        <i/>
        <sz val="11"/>
        <color theme="1"/>
        <rFont val="Franklin Gothic Book"/>
        <family val="2"/>
      </rPr>
      <t>Project reporting: CO2 tax, area fee and NOx tax are levied on project. The assessment from the start of EITI implementation in Norway has been that these fees have been minor compared to the total revenue received by government from the petroleum activity. Even so, information about the fees paid is reported by company and disclosed at https://www.norskpetroleum.no/en/economy/transparency-eiti/ to facilitate reconciliation towards the state financial statements. As described in tab 4.1 Reporting entities,  CO2 fee and area fee per project is available on request to https://einnsyn.no/sok and total CO2 fee per project is listed on https://www.norskpetroleum.no/okonomi/apenhet-om-betalinger-eiti/</t>
    </r>
  </si>
  <si>
    <t>Requirement 4.2: In-kind revenues</t>
  </si>
  <si>
    <t>Objective of Requirement 4.2</t>
  </si>
  <si>
    <t>Progress towards the objective of the requirement, to ensure transparency in the the sale of in-kind revenues of minerals, oil and gas to allow the public to assess whether the sales values correspond to market values and ensure the traceability of the proceeds from the sale of those commodities to the national Treasury.</t>
  </si>
  <si>
    <t xml:space="preserve">Not applicable </t>
  </si>
  <si>
    <t>Is Requirement 4.2 applicable in the period under review?</t>
  </si>
  <si>
    <t xml:space="preserve"> No</t>
  </si>
  <si>
    <t>The state does not have in kind revenue.  Government take from the petroleum sector (extractive sector) comes from  taxes,  environmental taxes and area fee,  net cash flow from State Direct Financial Interest and Equinor dividend. See The government's revenues - Norwegianpetroleum.no (norskpetroleum.no) The state has a direct financial interest (SDFI), pays its share of investment accordingly, and receives its share of production. SDFI's oil and gas are sold together with Equinor's volumes and receive the same price as Equinor volumes. Equinor is a public listed company (OSE, NYSE) in which the state owns 67% of the shares. Equinor operates in the market on the same terms as any other commercial company. The name of the buyer of each cargo is often viewed as commercial information and companies are not obliged to publish this. Volumes of oil and gas sold, income as well as the average prices are well documented in SDFI's annual report . Further, Equinor reports all sales volumes, types and prices in its financial reports (20F). See feasibility study for mainstreaming application describing SDFI and Equinor.</t>
  </si>
  <si>
    <t>Were the proceeds of the sales of the state's in-kind revenues considered material by the MSG in the period under review?</t>
  </si>
  <si>
    <t>Does the government disclose data on in-kind revenues and sales of state share of production?</t>
  </si>
  <si>
    <t>If yes, what was the volume received?</t>
  </si>
  <si>
    <t>Sm3</t>
  </si>
  <si>
    <t>Add commodities here, volume</t>
  </si>
  <si>
    <t>If yes, what was sold?</t>
  </si>
  <si>
    <t>If yes, do disclosures include payments related to swap agreements and resource-backed loans, where applicable?</t>
  </si>
  <si>
    <t>If yes, has the MSG considered whether disclosures should be broken down by individual sale, type of product and price?</t>
  </si>
  <si>
    <t>If yes, do public disclosures include information such as the type of product, price, market and sale volume, ownership of the product sold and nature of contract?</t>
  </si>
  <si>
    <t>If yes, do public disclosures include description of the process for selecting the buying companies, the technical and financial criteria used to make the selection, the list of selected buying companies, any material deviations from the applicable legal and regulatory framework governing the selection of buying companies, and the related sales agreements?</t>
  </si>
  <si>
    <t>If yes, have companies buying oil, gas and minerals from the state, including state-owned enterprises (or appointed third parties), disclosed volumes received from the state or state-owned enterprise and payments made for the purchase of oil, gas and solid minerals?</t>
  </si>
  <si>
    <t>If yes, has the MSG considered the reliability of data on in-kind revenues and considered further efforts to address any gaps, inconsistencies and irregularities in the information disclosed in accordance with Requirement 4.9?</t>
  </si>
  <si>
    <t>If yes, what was the total revenue transferred to the state from the proceeds of oil, gas and minerals sold?</t>
  </si>
  <si>
    <t>Requirement 4.3: Infrastructure provisions and barter arrangements</t>
  </si>
  <si>
    <t>Objective of Requirement 4.3</t>
  </si>
  <si>
    <t xml:space="preserve">Progress towards the objective of the requirement, to ensure public understanding of infrastructure provisions and barter-type arrangements, which provide a significant share of government benefits from an extractive project, that is commensurate with other cash-based company payments and government revenues from oil, gas and mining, as a basis for comparability to conventional agreements.  </t>
  </si>
  <si>
    <t>Is Requirement 4.3 applicable in the period under review?</t>
  </si>
  <si>
    <t>Does the government disclose information on barter and infrastructure agreements?</t>
  </si>
  <si>
    <t>Infrastructure investments and barter agreements are not applicable in Norway’s
system of awarding licenses, refer to Petroleum law and Petroleum taxation law. Refer also to validation 2018, no change.</t>
  </si>
  <si>
    <t>If yes, do public disclosures provide an explanation of key terms of the agreements?</t>
  </si>
  <si>
    <t>If yes, do public disclosures provide an explanation of the resources which have been pledged by the state under these agreements?</t>
  </si>
  <si>
    <t>If yes, what was the total value of the resources which have been pledged by the state under these agreements?</t>
  </si>
  <si>
    <t>If yes, do public disclosures provide an explanation of the value of the balancing benefit stream (e.g. infrastructure works) under these agreements?</t>
  </si>
  <si>
    <t>If yes, what was the total value of the balancing benefit stream (e.g. infrastructure works) under these agreements?</t>
  </si>
  <si>
    <t>If yes, do public disclosures provide an explanation of materiality of these agreements relative to conventional contracts?</t>
  </si>
  <si>
    <t>Has the MSG agreed a procedure to address data quality and assurance of the information set out above, in accordance with Requirement 4.9?</t>
  </si>
  <si>
    <t>Requirement 4.4: Transportation revenues</t>
  </si>
  <si>
    <t>Objective of Requirement 4.4</t>
  </si>
  <si>
    <t>Progress towards the objective of the requirement, to ensure transparency in government and SOE revenues from the transit of oil, gas and minerals as a basis for promoting greater accountability in extractive commodity transportation arrangements involving the state or SOEs.</t>
  </si>
  <si>
    <t>Is Requirement 4.4 applicable in the period under review?</t>
  </si>
  <si>
    <t>Does the government disclose information on transportation revenues?</t>
  </si>
  <si>
    <t xml:space="preserve">Systematically disclosed </t>
  </si>
  <si>
    <t>Information about Transportation systems: https://www.norskpetroleum.no/en/production-and-exports/the-oil-and-gas-pipeline-system/
Information about transportation revenue is disclosed in Petoro's annual report, see footnote 4 in  annual report https://www.petoro.no/petoro-annual-report/2020-/accounts/accounts-sdfi/notes-1-10</t>
  </si>
  <si>
    <t>If yes, have these revenue flows  been fully disclosed to levels of disaggregation commensurate with other payments and revenues streams (4.7), with appropriate attention to data quality (4.9)?</t>
  </si>
  <si>
    <t>Transportation system description is disclosed by Norsk Petroleum website and further details are available on Gassco's website. Transportation is not a separate revenue stream to the government. Note that the state through SDFI participates in pipeline partnerships in the same way as in the fields and thus receives revenue and pays for its share of costs in the pipelines. SDFI revenue is disclosed on an aggregate basis on the webpage Norsk Petroleum, and transportation revenue is disclosed in the SDFI financial statements. The same aggregate revenue figures are also included in the National Accounts of Norway for 2020, accounting-chapter 5540. An overview of the State’s participating interest in each license and joint venture is available from Petoro’s annual report prepared for SDFI, which also discloses revenues in aggregate per activity (oil, gas, transportation) See https://www.petoro.no/petoro-annual-report/2020-/accounts/accounts-sdfi/notes-1-10: note 4.  SDFI's net transportation and proceeing in 2020 amounted to BNOK 2 (see annual report note 4 and 5) and is included in the net cash flow from SDFI.</t>
  </si>
  <si>
    <t>If yes, what was the total revenues received from transportation of commodities?</t>
  </si>
  <si>
    <t>Accounts SDFI 2020 (petoro.no)</t>
  </si>
  <si>
    <t>Ref above</t>
  </si>
  <si>
    <t>If yes, has EITI implementation covered additional disclosures in accordance with Requirement 4.4.i-v?</t>
  </si>
  <si>
    <t>Descriptions: https://www.norskpetroleum.no/en/production-and-exports/the-oil-and-gas-pipeline-system/; and
Onshore facilites - Norwegianpetroleum.no (norskpetroleum.no) and
https://www.gassco.no/en/our-activities/
Tariffs and transportagreements (Gassco operated pipelines): https://www.gassco.no/en/our-activities/capacity-management/gassled-tariff-areas/; https://www.gassco.no/en/our-activities/capacity-management/Transport-agreements/
Transported volumes (Gassco operated pipelines): https://www.gassco.no/en/about-gassco/key-figures/
Revenues received by government: https://www.petoro.no/petoro-aarsrapport/2021/tall/%c3%a5rsregnskap-sd%c3%b8e/noter-1-10</t>
  </si>
  <si>
    <t>If no, has the MSG documented and explained the barriers to provision of this information and any government plans to overcome these barriers?</t>
  </si>
  <si>
    <t>Norway does not have an MSG ref https://eiti.org/countries/norway</t>
  </si>
  <si>
    <t>Requirement 4.5: Transactions between SOEs and government entities</t>
  </si>
  <si>
    <t>Objective of Requirement 4.5</t>
  </si>
  <si>
    <t>Progress towards the objective of the requirement, to ensure the traceability of payments and transfers involving SOEs and strengthen public understanding of whether revenues accruable to the state are effectively transferred to the state and of the level of state financial support for SOEs.</t>
  </si>
  <si>
    <t>Is Requirement 4.5 applicable in the period under review?</t>
  </si>
  <si>
    <t>Does the government disclose information on SOE transactions?</t>
  </si>
  <si>
    <t>Statens inntekter fra petroleumsvirksomhet - Norskpetroleum.no</t>
  </si>
  <si>
    <r>
      <rPr>
        <sz val="9"/>
        <color theme="10"/>
        <rFont val="Calibri"/>
        <family val="2"/>
        <scheme val="minor"/>
      </rPr>
      <t>See</t>
    </r>
    <r>
      <rPr>
        <u/>
        <sz val="9"/>
        <color theme="10"/>
        <rFont val="Calibri"/>
        <family val="2"/>
        <scheme val="minor"/>
      </rPr>
      <t xml:space="preserve"> Norway mainstreaming application and request for adapted implementation | EITI for explanation of SDFI and Equinor.</t>
    </r>
  </si>
  <si>
    <t>If yes, are company payments to SOEs considered material by the MSG?</t>
  </si>
  <si>
    <t xml:space="preserve">Note; SDFI is not a company. It is the state's direct financial interest in a field. The Norwegian State's participation in petroleum activities is organised through the SDFI. The state pays its share of the cost and receives its share of the revenue.  Equinor markets and sells the Norwegian State's share of oil and gas production from the Norwegian continental shelf (NCS). The revenue from the marketing of the State’s share is then transferred from Equinor to the Central Bank and is reflected in the financial statements of SDFI.  The net cash flow from SDFI is transferred in its entirety to the Norwegian state.  Cash flow from SDFI is disclosed on Norsk Petroleum (https://www.norskpetroleum.no/okonomi/statens-inntekter/) and in the state financial statement https://www.regjeringen.no/no/dokumenter/meld.-t.-3-20202021/id2846323/  table 3.1). Further,  a detailed full financial statement is prepared for SDFI based on the same principles as in the Accounting Law  (https://www.petoro.no/results). See https://www.petoro.no/petoro-annual-report/2020-/accounts/accounts-sdfi/notes-1-10 note 9 Related parties for description and also the application for mainstreaming and adapted implementation, https://eiti.org/documents/norway-mainstreaming-application-and-request-adapted-implementation. </t>
  </si>
  <si>
    <t>If yes, what were the total revenues received from companies by SOEs?</t>
  </si>
  <si>
    <t>If yes, are government transfers to SOEs considered material by the MSG?</t>
  </si>
  <si>
    <t>same as above</t>
  </si>
  <si>
    <t>If yes, what were the total revenues received from government by SOEs?</t>
  </si>
  <si>
    <t>If yes, are SOEs transfers to government considered material by the MSG?</t>
  </si>
  <si>
    <t>Meld. St. 3 (2020–2021) - regjeringen.no</t>
  </si>
  <si>
    <t>If yes, what were the total revenues received by government from SOEs?</t>
  </si>
  <si>
    <t>Meld. St. 3 (2020–2021) (regjeringen.no) table 3.3</t>
  </si>
  <si>
    <t>Dividend from Equinor, MNOK 2020</t>
  </si>
  <si>
    <t>Åpenhet om betalinger - EITI - Norskpetroleum.no</t>
  </si>
  <si>
    <t>SDFI, MNOK 2020</t>
  </si>
  <si>
    <t xml:space="preserve">Note; SDFI is not a company. It is the state's direct financial interest in a field. The state pays its share of the cost and gets its share of the revenue.  The net cash flow from SDFI is transferred in its entirety to the Norwegian state. </t>
  </si>
  <si>
    <t>If yes, has the MSG demonstrated that the disclosures above are comprehensive and reliable?</t>
  </si>
  <si>
    <t>SDFI, Equinor and the state prepares audited financial statements.</t>
  </si>
  <si>
    <t>Requirement 4.6: Subnational direct payments</t>
  </si>
  <si>
    <t>Objective of Requirement 4.6</t>
  </si>
  <si>
    <t>Progress towards the objective of the requirement, to enable stakeholders to gain an understanding of benefits that accrue to local governments through transparency in companies’ direct payments to subnational entities and to strengthen public oversight of subnational governments’ management of their internally-generated extractive revenues.</t>
  </si>
  <si>
    <t>Is Requirement 4.6 applicable in the period under review?</t>
  </si>
  <si>
    <t>The MSG has in the past discussed and established whether there are direct payments within the scope of the agreed benefit streams that are material and concluded that this is not the case. See previous years validation reports and discussions in the past in the MSG. The MSG understood the scope of EITI in Norway in terms of payments to the state only. The MSG concluded that payments not directly related to petroleum activities and not transferred at the state level, such as municipal taxes, property taxes etc. should consequently be excluded from the report, since such fees and taxes are similar for all industries and are not specifically applied to oil and gas companies. Status and system is unchanged.</t>
  </si>
  <si>
    <t>Does the government disclose information on direct subnational payments?</t>
  </si>
  <si>
    <t>If yes, what was the total sub-national revenues received?</t>
  </si>
  <si>
    <t>If yes, are there public disclosures by all companies of their material direct subnational payments?</t>
  </si>
  <si>
    <t>If yes, are there public disclosures by all local government units of material revenues collected from companies' direct subnational payments?</t>
  </si>
  <si>
    <t xml:space="preserve">If yes, has the MSG agreed a procedure to address data quality and assurance on subnational payments, in accordance with Requirement 4.9? </t>
  </si>
  <si>
    <t>Requirement 4.7: Level of disaggregation</t>
  </si>
  <si>
    <t>Objective of Requirement 4.7</t>
  </si>
  <si>
    <t>Progress towards the objective of the requirement, to ensure disaggregation in public disclosures of company payments and government revenues from oil, gas and mining that enables the public to assess the extent to which the government can monitor its revenue receipts as defined by its legal and fiscal framework, and that the government receives what it ought to from each individual extractive project.</t>
  </si>
  <si>
    <t>Are public disclosures of financial data (on material company payments and government revenues) disaggregated by individual company, government entity and revenue stream?</t>
  </si>
  <si>
    <r>
      <t>Transparency - EITI - Norwegianpetroleum.no (norskpetroleum.no). ; Please d</t>
    </r>
    <r>
      <rPr>
        <i/>
        <sz val="9"/>
        <color theme="10"/>
        <rFont val="Calibri"/>
        <family val="2"/>
        <scheme val="minor"/>
      </rPr>
      <t>ownload table for details on revenue stream</t>
    </r>
  </si>
  <si>
    <t>Has the MSG documented which forms of legal agreements constitute a project, in accordance with to the definition in Requirement 4.7?</t>
  </si>
  <si>
    <t>The Board accepted Norway’s mainstreaming request and adapted implementation request. | EITI
https://eiti.org/sites/default/files/attachments/mainstreaming_application_-_annex_c_request_for_adapted_implementation_l824856.pdf</t>
  </si>
  <si>
    <t>Norway does not have an EITI specific MSG. See feasibility study https://eiti.org/sites/default/files/attachments/mainstreaming_application_-_annex_a_feasibility_study_l824854_1.pdf.  Further, taxes are levied on company and not on project and thus reported on company basis. See #4.1 Reporting entities bottom of tab for further discussion on project reporting.</t>
  </si>
  <si>
    <t>Has the MSG documented which legal agreements are substantially interconnected or overarching?</t>
  </si>
  <si>
    <t>Has the MSG documented which revenue streams are imposed or levied at the level of the legal agreements, not at a company level?</t>
  </si>
  <si>
    <t>Norway does not have an EITI specific MSG. See feasibility study https://eiti.org/sites/default/files/attachments/mainstreaming_application_-_annex_a_feasibility_study_l824854_1.pdf  The system for taxes and fees were documented in the 8 previous EITI reports and is disclosed on https://www.norskpetroleum.no/en/economy/governments-revenues/ ; https://www.norskpetroleum.no/en/framework/fundamental-regulatory-principles/ ; and  discussed in the feasibility study ref section "Fees - Area fees, NOx fee, CO2 fee/ Avgifter - Arealavgift, avgift på utslipp av NOx, avgift på utslipp av CO2 ".  See #4.1 Reporting entities bottom of tab for further discussion. There is no change in the taxes/ fees or how it is levied compared to the descriptions in the feasibility study.</t>
  </si>
  <si>
    <t>Has the MSG ensured that the relevant revenue data is disaggregated by individual project?</t>
  </si>
  <si>
    <t>What percentage of revenues levied by project has been reported by project?</t>
  </si>
  <si>
    <t>Through portal EInnsyn.no on request, 100%</t>
  </si>
  <si>
    <t>Relates to CO2 tax and area fee. See tab #4.1- Reporting entities, section "Reporting projects list" for description of access to project data. CO2 tax and area fee can be made available on project basis on request through the portal Einnsyn.no.</t>
  </si>
  <si>
    <r>
      <rPr>
        <b/>
        <sz val="9"/>
        <color theme="1"/>
        <rFont val="Franklin Gothic Book"/>
        <family val="2"/>
      </rPr>
      <t>Projects</t>
    </r>
    <r>
      <rPr>
        <sz val="9"/>
        <color theme="1"/>
        <rFont val="Franklin Gothic Book"/>
        <family val="2"/>
      </rPr>
      <t xml:space="preserve">
In addition to the option for those interested to obtain information by project about fees in the portal "EInnsyn" as described in bottom of  tab # 4.1- Reporting entities, the following information, among others, is available by project through the Norsk Petroleum and NPD website (data can be downloaded in excel or similar):
- Company and government ownershare by licence and field(project)
- Production per project, product and company
- Oil and gas resources (original and remaining) by project, operator and company
- Historical investments and future investments by project
- Description of project history , development solution, transportation solution etc.  by project
- Status by project
NPD website https://factpages.npd.no/nb-no/licencer provide further information such as:
- Awards by project, company, operator (see NPD website) including work program, length of project permission, well statistics, status reports showing i.e. relinquishes of licenses
- Exploration drilling result by project and well (dry/ discovery)
Further, major and/or important projects are put before the Parliament before the Ministry gives its approval. See example Johan Sverdrup at </t>
    </r>
    <r>
      <rPr>
        <i/>
        <sz val="9"/>
        <color theme="1"/>
        <rFont val="Franklin Gothic Book"/>
        <family val="2"/>
      </rPr>
      <t xml:space="preserve">Sak - stortinget.no .
The Ministry of Petroleum and Energy gives annual status on development projects to the Parliament in the  Prop. 1S, kap 10 Prosjekter under utbygging. </t>
    </r>
    <r>
      <rPr>
        <sz val="9"/>
        <color theme="1"/>
        <rFont val="Franklin Gothic Book"/>
        <family val="2"/>
      </rPr>
      <t>Prop. 1 S (2021–2022) - regjeringen.no.  Media coverage of projects on the Norwegian Continental Shelf is extensive. Projects and status are discussed in several open meetings during the year, see Stakeholder engagement template for examples.</t>
    </r>
  </si>
  <si>
    <t>Facts about Norwegian continental shelf - The Norwegian Petroleum Directorate (npd.no)</t>
  </si>
  <si>
    <t>Requirement 4.8: Data timeliness</t>
  </si>
  <si>
    <t>Objective of Requirement 4.8</t>
  </si>
  <si>
    <t>Progress towards the objective of the requirement, to ensure that public disclosures of company payments and government revenues from oil, gas and mining are sufficiently timely to be relevant to inform public debate and policy-making.</t>
  </si>
  <si>
    <t>Data timeliness (no. of years from fiscal year end to publication)</t>
  </si>
  <si>
    <t>Less than 1 year</t>
  </si>
  <si>
    <t>Data on www.norskpetroleum and npd.no are updated regularly, systematically and at least annually. As of end of September 2022, most of the information has been updated with 2021 information. The www.npd Factwarehouse is updated every night and synchronised with www.norskpetroleum.Ref.  https://www.npd.no/en/about-us/information-services/open-data/update-routines/- Note that SSB is publishing quarterly data on State’s revenue and expenses to inform the debate, see Central government revenue and expenditure (ssb.no)and net government cash flows from the petroleum activity, see Central government revenue and expenditure (ssb.no).</t>
  </si>
  <si>
    <t>Has the MSG approved the period for reporting?</t>
  </si>
  <si>
    <t>Are there any plans by the MSG to improve the timeliness of EITI datadisclosures?</t>
  </si>
  <si>
    <t>Requirement 4.9: Data quality</t>
  </si>
  <si>
    <t>Objective of Requirement 4.9</t>
  </si>
  <si>
    <t>Progress towards the objective of the requirement, to ensure that appropriate measures have been taken to ensure the reliability of disclosures of company payments and government revenues from oil, gas and mining. The aim is for the EITI to contribute to strengthening routine government and company audit and assurance systems and practices and ensure that stakeholders can have confidence in the reliability of the financial data on payments and revenues.</t>
  </si>
  <si>
    <t>Does government routinely disclose financial data from Requirement 4.1 (full disclosure of revenue streams for both government and companies) of the the EITI Standard?</t>
  </si>
  <si>
    <t xml:space="preserve">
</t>
  </si>
  <si>
    <t>Is the data subject to credible, independent audits, applying international standards?</t>
  </si>
  <si>
    <t xml:space="preserve">https://lovdata.no/dokument/SF/forskrift/2013-12-20-1682 
https://lovdata.no/dokument/NL/lov/1998-07-17-56?q=regnskapsloven 
https://lovdata.no/dokument/NL/lov/2007-06-29-75
</t>
  </si>
  <si>
    <t>See https://www.norskpetroleum.no/okonomi/apenhet-om-betalinger-eiti/ footnote to table Net payments to the authorities in billion NOK.</t>
  </si>
  <si>
    <t>Are government agencies subject to credible, independent audits?</t>
  </si>
  <si>
    <t>https://lovdata.no/dokument/NL/lov/2004-05-07-21</t>
  </si>
  <si>
    <t>Government audits database</t>
  </si>
  <si>
    <t>Dokument 1 (2021–2022) (riksrevisjonen.no)</t>
  </si>
  <si>
    <t>Are companies subject to credible, independent audits?</t>
  </si>
  <si>
    <t>see footnote "Netto innbetalinger til myndighetene i milliarder kroner, 2016-2020" ref,https://www.norskpetroleum.no/okonomi/apenhet-om-betalinger-eiti/, https://lovdata.no/dokument/NL/lov/1998-07-17-56/KAPITTEL_1#%C2%A71-2
https://www.petoro.no/petoro-annual-report/2021-/management-and-control/corporate-governance (section "Auditor")</t>
  </si>
  <si>
    <t>Company audits database</t>
  </si>
  <si>
    <t>https://www.brreg.no/registersok/</t>
  </si>
  <si>
    <t>Has the MSG applied a procedure for disclosures in accordance with the standard procedures endorsed by the EITI Board?</t>
  </si>
  <si>
    <t>Norway does not have an EITI specific MSG due to mainstreaming/ adapted implementation  ref board decision 2017-49. See https://eiti.org/sites/default/files/attachments/mainstreaming_application_-_annex_c_request_for_adapted_implementation_l824856.pdf for descriptions and background information.</t>
  </si>
  <si>
    <t>If yes, has the MSG agreed on reporting templates?</t>
  </si>
  <si>
    <t>If yes, has the MSG undertaken a review of the audit and assurance procedures in companies and government entities participating in EITI reporting?</t>
  </si>
  <si>
    <t>If yes, has the MSG agreed on the assurances to be provided by the participating companies and government entities to assure the credibility of the data, including the types of assurances to be provided, the options considered and the rationale for the agreed assurances?</t>
  </si>
  <si>
    <t>If yes, has the MSG agreed on appropriate provisions for safeguarding confidential information?</t>
  </si>
  <si>
    <t xml:space="preserve">If yes, have the names of companies that did not provide the required quality assurances for their EITI disclosures been published, including the materiality of each company's payments to government? </t>
  </si>
  <si>
    <t>Reference is made to the mainstreaming request at https://eiti.org/sites/default/files/attachments/mainstreaming_application_-_annex_a_feasibility_study_l824854_1.pdf. See section 3.3 about data quality. There is no change to the regulations relating to audit of government or company data, country- by country reporting or public filing of financial statements by companies and government since last validation (other than a clarification regarding auditor's report and country by country reporting ref.  https://www.revisorforeningen.no/fag/nyheter/om-revisors-uttalelse-i-revisjonsberetningen-om-rapporten-om-betalinger-til-myndigheter-revisorforeningen-har-fatt-svar-fra-finansdepartementet-angaende-uklarheten-gjelder-hvordan-revisor/  and https://www.revisorforeningen.no/globalassets/fag/revisjon/om-revisors-uttalelse-i-revisjonsberetningen-om-rapporten-om-betalinger-til-myndigheter-.pdf). Thus the rationale for mainstreaming and adapted implementation as described in the approved application is still applicable.  See also https://www.norskpetroleum.no/en/economy/transparency-eiti/  footnote below table for disclosure of rationale. See tab#4.1 Reporting entities bottom of page for payments to be reported.</t>
  </si>
  <si>
    <t>If yes, is there a summary of the key findings from the assessment of the comprehensiveness and reliability of the data disclosed by companies and government entities in the public domain?</t>
  </si>
  <si>
    <t>If yes, has any non-financial (contextual) information been clearly sourced?</t>
  </si>
  <si>
    <t>Has the EITI Board have approved that the MSG deviates from the standard procedures of Requirement 4.9.b (based on application to deviate from standard procedures and Board decision of approval)?</t>
  </si>
  <si>
    <t>https://eiti.org/board-decisions/board-accepted-norways-mainstreaming-request-and-adapted-implementation-request?msclkid=97132bbbd09711ec97dede19ad92d5b5;
https://eiti.org/sites/default/files/attachments/mainstreaming_application_-_annex_c_request_for_adapted_implementation_l824856.pdf for descriptions and background information.</t>
  </si>
  <si>
    <t>If yes, is there public documentation that the rationale for deviating from the standard procedures continues to be applicable?</t>
  </si>
  <si>
    <t>https://www.norskpetroleum.no/en/facts/;
npd.no/en/fact;
Transparency - EITI - Norwegianpetroleum.no (norskpetroleum.no)</t>
  </si>
  <si>
    <t>If yes, is there public disclosure of the data required by the EITI Standard in requisite detail?</t>
  </si>
  <si>
    <t>If yes, are public disclosures of financial data subject to credible, independent audits, applying international standards?</t>
  </si>
  <si>
    <t>If yes, is there sufficient data retention of historical data?</t>
  </si>
  <si>
    <t>Requirement 5.1: Distribution of revenues</t>
  </si>
  <si>
    <t>Objective of Requirement 5.1</t>
  </si>
  <si>
    <t>Progress towards the objective of the requirement, to ensure the traceability of extractive revenues to the national budget and ensure the same level of transparency and accountability for extractive revenues that are not recorded in the national budget.</t>
  </si>
  <si>
    <t>Does the government publicly clarify whether all extractive sector revenues are recorded in the national budget (i.e. enter the government's consolidated / single-treasury account)?</t>
  </si>
  <si>
    <t>https://www.regjeringen.no/no/statsbudsjett/2020/id2705757/;
https://www.petoro.no/news/-09-03-2021-press-release-petoro-2020-results;
https://www.norskpetroleum.no/en/economy/transparency-eiti/;</t>
  </si>
  <si>
    <t>Taxes and fees are disclosed per company on Norsk Petroleum see https://www.norskpetroleum.no/en/economy/transparency-eiti/ and the same amount is disclosed in National Accounts of Norway for 2020, accounting-chapter 5507-09. see https://www.regjeringen.no/no/dokumenter/meld.-st.-3-20202021/id2846323/ table 3.3.  
SDFI revenue is disclosed on an aggregate basis on the webpage Norsk Petroleum. The same aggregate revenue figures are also included in the National Accounts of Norway for 2020, accounting-chapter 5540. https://www.regjeringen.no/no/dokumenter/meld.-st.-3-20202021/id2846323/ table 3.3 and in the financial statements of SDFI (https://www.petoro.no/news/-09-03-2021-press-release-petoro-2020-results).</t>
  </si>
  <si>
    <t>Does the government publicly disclose the specific types of revenues that are not recorded in the budget?</t>
  </si>
  <si>
    <t>Does the government publicly disclose the value of revenues are not recorded in the budget?</t>
  </si>
  <si>
    <t>Is there a public explanation of the allocation of revenues to extra-budgetary entities, such as development or sovereign wealth funds?</t>
  </si>
  <si>
    <t>https://www.norskpetroleum.no/en/economy/management-of-revenues/
Meld. St. 3 (2020–2021) (regjeringen.no) Section 1.3, 1.7 and section 3</t>
  </si>
  <si>
    <t>Are financial reports explaining the allocation of revenues to extra-budgetary entities, such as development or sovereign wealth funds, publicly accessible?</t>
  </si>
  <si>
    <t xml:space="preserve">Management of revenues - Norwegianpetroleum.no (norskpetroleum.no);
https://www.regjeringen.no/no/dokumenter/meld.-st.-3-20202021/id2846323/;
</t>
  </si>
  <si>
    <t>The government’s net cash flow from petroleum activities is transferred to the Government Pension Fund Global each year.</t>
  </si>
  <si>
    <t>Is there a public explanation of the allocation of extractive revenues collected by a government entity, or on behalf of the government (e.g. by an SOE), that are retained by that entity and not recorded in the national or subnational budget?</t>
  </si>
  <si>
    <t>https://www.regjeringen.no/no/dokumenter/meld.-st.-3-20202021/id2846323/ ( page 56 footnote 1)</t>
  </si>
  <si>
    <t>Net cash flow from SDFI and dividend from Equinor is transferred to the state each year and disclosed in the state financial statements.</t>
  </si>
  <si>
    <t>Are financial reports explaining the allocation of extractive revenues collected by a government entity, or on behalf of the government (e.g. by an SOE), that are retained by that entity and not recorded in the national or subnational budget?</t>
  </si>
  <si>
    <t xml:space="preserve">Same as above. </t>
  </si>
  <si>
    <t>Are there references to any national revenue classification systems or international data standards in the public domain?</t>
  </si>
  <si>
    <t>Example SSB: https://www.ssb.no/en/energi-og-industri/industri-og-bergverksdrift/statistikk/omsetning-i-olje-og-gass-industri-bergverk-og-kraftforsyning</t>
  </si>
  <si>
    <t>Definitions of main concepts and variables and standard classification are available in SSB</t>
  </si>
  <si>
    <t>Requirement 5.2: Subnational transfers</t>
  </si>
  <si>
    <t>Objective of Requirement 5.2</t>
  </si>
  <si>
    <t>Progress towards the objective of the requirement, to enable stakeholders at the local level to assess whether the transfer and management of subnational transfers of extractive revenues are in line with statutory entitlements.</t>
  </si>
  <si>
    <t>Is Requirement 5.2 applicable in the period under review?</t>
  </si>
  <si>
    <t>Revenue-sharing mechanism 1</t>
  </si>
  <si>
    <t>Does the government disclose information on Subnational transfers?</t>
  </si>
  <si>
    <t>There are no mandatory transfers related to extractives revenues between central and subnational levels of government in Norway. The government’s net cash flow from petroleum activities is transferred to the Government Pension Fund Global each year. See https://www.norskpetroleum.no/en/economy/management-of-revenues/</t>
  </si>
  <si>
    <t xml:space="preserve">If yes, are there public disclosures of the statutory revenue-sharing formula? </t>
  </si>
  <si>
    <t>If yes, is information on how much the government should have transferred according to the revenue sharing formula to each of the relevant local governments publicly disclosed?</t>
  </si>
  <si>
    <t>If yes, is information on how much the government actually transferred in practice to each of the relevant local governments publicly disclosed?</t>
  </si>
  <si>
    <t>Revenue-sharing mechanism 2</t>
  </si>
  <si>
    <t>Has the MSG agreed a procedure to address data quality and assurance of information on such transfers, in accordance with Requirement 4.9?</t>
  </si>
  <si>
    <t>Has the MSG reported on how extractive revenues earmarked for specific programmes or investments at the subnational level are managed, and actual disbursements?</t>
  </si>
  <si>
    <t>Has the MSG provided recommendations to improve the revenue sharing mechanism, ensure the traceability of shares of extractive revenues at the local level, strengthen the management of extractive revenues at the local level, and improve the accessibility of and timeliness of such information?</t>
  </si>
  <si>
    <t>Requirement 5.3: Additional information on revenue management and expenditures</t>
  </si>
  <si>
    <t>Objective of Requirement 5.3</t>
  </si>
  <si>
    <t>Progress towards the objective of the requirement, to strengthen public oversight of the management of extractive revenues, the use of extractives revenues to fund specific public expenditures and the assumptions underlying the budget process.</t>
  </si>
  <si>
    <t>Does the government disclose whether any extractive sector revenues are earmarked (i.e. pinned to specific uses, programmes, geographical zones)? - add rows if several</t>
  </si>
  <si>
    <t>No earmarking, ref
Management of revenues - Norwegianpetroleum.no (norskpetroleum.no)</t>
  </si>
  <si>
    <t>No earmarking</t>
  </si>
  <si>
    <t xml:space="preserve">Does the government disclose a description of the country’s budget and audit processes? </t>
  </si>
  <si>
    <t>Statsbudsjettet 2020 - regjeringen.no</t>
  </si>
  <si>
    <t>Startpage | Riksrevisjonen</t>
  </si>
  <si>
    <t>Does the government disclose publicly available information about budgets and 
expenditures? - add rows if several</t>
  </si>
  <si>
    <t>Sae as above</t>
  </si>
  <si>
    <t>Requirement 6.1: Social and environmental expenditures</t>
  </si>
  <si>
    <t>Objective of Requirement 6.1</t>
  </si>
  <si>
    <t xml:space="preserve">Progress towards the objective of the requirement, to enable public understanding of extractive companies’ social and environmental contributions and provide a basis for assessing extractive companies’ compliance with their legal and contractual obligations to undertake social and environmental expenditures. </t>
  </si>
  <si>
    <t>Is Requirement 6.1 applicable in the period under review?</t>
  </si>
  <si>
    <t>Social expenditures</t>
  </si>
  <si>
    <t>Does the government disclose information on social expenditures?</t>
  </si>
  <si>
    <t>Social expenditures are not required by law or part of the licensing system on the Norwegian Continental Shelf thus not applicable. Refer to Petroleum law and Petroleum taxation law and validation 2018, no change.</t>
  </si>
  <si>
    <t>If yes, what was the total mandatory social expenditures received?</t>
  </si>
  <si>
    <t>As above</t>
  </si>
  <si>
    <t>If yes, what was the total voluntary social expenditures received?</t>
  </si>
  <si>
    <t>Have government's public disclosures of mandatory social expenditures been disaggregated by payment type, company, between cash and in-kind and include information on the nature of in-kind expenditures and the identity of any non-government beneficiaries?</t>
  </si>
  <si>
    <t>Yes / No</t>
  </si>
  <si>
    <t>If yes, have mandatory social expenditures been disclosed, with appropriate attention to data quality in accordance with Requirement 4.9?</t>
  </si>
  <si>
    <t>Do companies disclose information on social expenditures?</t>
  </si>
  <si>
    <t>Mainstreaming and thus no reporting from companies. No mandatory social expenditures ref above.  As the municipal sector in Norway is financed through taxes and state transfers any voluntary contribution is deemed to be immaterial (also discussed in the MSG in the past; ref minutes 10.09 2015)</t>
  </si>
  <si>
    <t>If yes, what was the total mandatory social expenditures paid?</t>
  </si>
  <si>
    <t>If yes, what was the total voluntary social expenditures paid?</t>
  </si>
  <si>
    <t>Have companies' public disclosures of mandatory social expenditures been disaggregated by payment type, company, between cash and in-kind and include information on the nature of in-kind expenditures and the identity of any non-government beneficiaries?</t>
  </si>
  <si>
    <t>Environmental payments</t>
  </si>
  <si>
    <t>Does the government disclose information on environmental payments?</t>
  </si>
  <si>
    <t>https://www.norskpetroleum.no/en/economy/transparency-eiti/ (download table for details on CO2 fee)</t>
  </si>
  <si>
    <t>If yes, what was the total mandatory environmental payments?</t>
  </si>
  <si>
    <t>https://www.norskpetroleum.no/wp-content/uploads/80_EITI_tabell_2016-2020_07.01.22-1.xlsx
Statens inntekter fra petroleumsvirksomhet - Norskpetroleum.no ( See section on environmental taxes)</t>
  </si>
  <si>
    <t>NOK thousand, CO2 tax 2020</t>
  </si>
  <si>
    <t>If yes, what was the total voluntary environmental payments?</t>
  </si>
  <si>
    <t>If yes, have mandatory environmental expenditures been disclosed, with appropriate attention to data quality in accordance with Requirement 4.9?</t>
  </si>
  <si>
    <t>Requirement 6.2: SOE quasi-fiscal expenditures</t>
  </si>
  <si>
    <t>Objective of Requirement 6.2</t>
  </si>
  <si>
    <t xml:space="preserve">Progress towards the objective of the requirement, to ensure transparency and accountability in the management of extractive-funded state-owned enterprise expenditures on behalf of the government that are not reflected in the national budget. </t>
  </si>
  <si>
    <t>Is Requirement 6.2 applicable in the period under review?</t>
  </si>
  <si>
    <t>Not applicable refer to 2018 validation</t>
  </si>
  <si>
    <t>Quasi-fiscal expenditures type 1</t>
  </si>
  <si>
    <t>Does the government or SOEs disclose information on quasi-fiscal expenditures?</t>
  </si>
  <si>
    <t xml:space="preserve">The MSG has in the past considered whether there are quasi-fiscal expenditures by SOEs in 
Norway and decided that these are not applicable. No change since last validation. Material infra structure investments etc . are not part of the petroleum system in Norway, neither in the laws and regulations nor in the license agreements. Refer to validation 2018, no change. Equinor is listed on the stock exchange and owned 67 % by the government. Equinor does not have any specific quasi-fiscal expenditure other than marketing expenditures ref https://www.equinor.com/investors/annual-reports-
 </t>
  </si>
  <si>
    <t>If yes, what was the total value of quasi-fiscal expenditures performed by SOEs?</t>
  </si>
  <si>
    <t>If yes, were public disclosures of quasi-fiscal expenditures disaggregated to levels commensurate with Requirement 4.7?</t>
  </si>
  <si>
    <t>If yes, were public disclosures of quasi-fiscal expenditures comprehensive?</t>
  </si>
  <si>
    <t>If yes, were quasi-fiscal expenditures publicly disclosed with appropriate attention to data quality in accordance with Requirement 4.9?</t>
  </si>
  <si>
    <t>Quasi-fiscal expenditures type 2</t>
  </si>
  <si>
    <t>Requirement 6.3: Contribution of the extractive sector to the economy</t>
  </si>
  <si>
    <t>Objective of Requirement 6.3</t>
  </si>
  <si>
    <t>Progress towards the objective of the requirement, to ensure a public understanding of the extractive industries’ contribution to the national economy and the level of natural resource dependency in the economy.</t>
  </si>
  <si>
    <t>Does the government disclose information on the contribution of the extractive industries to the economy?</t>
  </si>
  <si>
    <t>Eksportverdier og volumer av norsk olje og gass - Norskpetroleum.no; https://www.norskpetroleum.no/okonomi/statens-inntekter/</t>
  </si>
  <si>
    <r>
      <t>Gross Domestic Product -</t>
    </r>
    <r>
      <rPr>
        <i/>
        <u/>
        <sz val="11"/>
        <color rgb="FF00B0F0"/>
        <rFont val="Franklin Gothic Book"/>
        <family val="2"/>
      </rPr>
      <t xml:space="preserve"> </t>
    </r>
    <r>
      <rPr>
        <i/>
        <u/>
        <sz val="11"/>
        <color rgb="FF0070C0"/>
        <rFont val="Franklin Gothic Book"/>
        <family val="2"/>
      </rPr>
      <t>SNA 2008</t>
    </r>
    <r>
      <rPr>
        <i/>
        <sz val="11"/>
        <color rgb="FF0070C0"/>
        <rFont val="Franklin Gothic Book"/>
        <family val="2"/>
      </rPr>
      <t xml:space="preserve"> C</t>
    </r>
    <r>
      <rPr>
        <i/>
        <sz val="11"/>
        <rFont val="Franklin Gothic Book"/>
        <family val="2"/>
      </rPr>
      <t>. Mining and quarrying, including oil and gas</t>
    </r>
  </si>
  <si>
    <t>09170: Produksjon og inntekt, etter næring, statistikkvariabel og år. Statistikkbanken (ssb.no)</t>
  </si>
  <si>
    <t>MNOK 2020</t>
  </si>
  <si>
    <t>Gross Domestic Product ASM and informal sector</t>
  </si>
  <si>
    <t>Gross Domestic Product - all sectors</t>
  </si>
  <si>
    <t>Government revenue - extractive industries</t>
  </si>
  <si>
    <t>See sheet 4.1</t>
  </si>
  <si>
    <t>Government revenue - all sectors</t>
  </si>
  <si>
    <t>Meld. St. 1 (2020–2021) (regjeringen.no) ; p.213</t>
  </si>
  <si>
    <t>Exports - extractive industries</t>
  </si>
  <si>
    <t>https://www.ssb.no/en/nasjonalregnskap-og-konjunkturer/tables/nr-tables, table 31</t>
  </si>
  <si>
    <t xml:space="preserve">Oil, gas and mining </t>
  </si>
  <si>
    <t>Exports - all sectors</t>
  </si>
  <si>
    <t>Employment - extractive sector - male</t>
  </si>
  <si>
    <t xml:space="preserve">https://www.ssb.no/statbank/table/11153/tableViewLayout1/ Table 11153, mining and quarrying. </t>
  </si>
  <si>
    <t>Does not include employment in related industries to the oil and gas inudstry, e.g., service sectors and manufacturing of equipment.</t>
  </si>
  <si>
    <t>Employment - extractive sector - female</t>
  </si>
  <si>
    <t>Employment - extractive sector</t>
  </si>
  <si>
    <t>https://www.ssb.no/nasjonalregnskap-og-konjunkturer/konjunkturer/artikler/ringvirkninger-av-petroleumsnaeringen-i-norsk-okonomi/_/attachment/inline/e194b68a-c7c1-4ebd-abe8-e65c2568d4fb:932c6de2bb912d11d9f7f3b92b93afe2139e0b02/RAPP2021-35.pdf; p. 13-14. (Note: Statistics Norway's estimate for 2020 - includes direct and indirect employment relating to the petroleum sector.)</t>
  </si>
  <si>
    <t xml:space="preserve"> (Note: Statistics Norway's estimate for 2020 - includes direct and indirect employment relating to the petroleum sector.)</t>
  </si>
  <si>
    <t>Employment - all sectors</t>
  </si>
  <si>
    <t>https://www.ssb.no/en/nasjonalregnskap-og-konjunkturer/tables/nr-tables, table 18</t>
  </si>
  <si>
    <t>people</t>
  </si>
  <si>
    <t>Investment - extractive sector</t>
  </si>
  <si>
    <t>09181: Investeringer og kapitalbeholdninger, etter næring, statistikkvariabel og år. Statistikkbanken (ssb.no)</t>
  </si>
  <si>
    <t>MNOK 2020, source SSB</t>
  </si>
  <si>
    <t>Investment - all sectors</t>
  </si>
  <si>
    <t>Does the government disclose information on the location of the major extractive activities in the country?</t>
  </si>
  <si>
    <t>Interaktivt kart - Norskpetroleum.no</t>
  </si>
  <si>
    <t>Requirement 6.4: Environmental impact</t>
  </si>
  <si>
    <t>Objective of Requirement 6.4</t>
  </si>
  <si>
    <t>Progress towards the objective of the requirement, to provide a basis for stakeholders to assess the adequacy of the regulatory framework and monitoring efforts to manage the environmental impact of extractive industries, and to assess extractive companies’ adherence to environmental obligations.</t>
  </si>
  <si>
    <t>Is Requirement 6.4 applicable in the period under review?</t>
  </si>
  <si>
    <t>the relevant legal and administrative rules for environmental management?</t>
  </si>
  <si>
    <t xml:space="preserve">https://www.ptil.no/regelverk/lover/; 
https://lovdata.no/dokument/NL/lov/1990-12-21-72; 
https://lovdata.no/dokument/SF/forskrift/2001-12-11-1451/KAPITTEL_3-19#%C2%A73-19-6 kap. 13-9;
</t>
  </si>
  <si>
    <t>Not applicaple</t>
  </si>
  <si>
    <t>databases containing environmental impact assessments, certification schemes or similar documentation of environmental management?</t>
  </si>
  <si>
    <t>https://www.norskpetroleum.no/miljo-og-teknologi/ 
https://www.regjeringen.no/no/dokument/prop/id1753/?topic=212&amp;term;  https://www.norskeutslipp.no/no/Petroleumsvirksomhet-til-havs/?SectorID=700;  https://www.miljodirektoratet.no/naringsliv/petroleum/soke-og-rapportere/</t>
  </si>
  <si>
    <t>other relevant information on environmental monitoring procedures and administration?</t>
  </si>
  <si>
    <t>https://www.miljodirektoratet.no/naringsliv/petroleum/; 
https://www.ssb.no/klimagassn;
https://www.norskpetroleum.no/miljo-og-teknologi/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</si>
</sst>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_ * #,##0.00_ ;_ * \-#,##0.00_ ;_ * &quot;-&quot;??_ ;_ @_ "/>
    <numFmt numFmtId="165" formatCode="_ * #,##0_ ;_ * \-#,##0_ ;_ * &quot;-&quot;??_ ;_ @_ "/>
    <numFmt numFmtId="166" formatCode="yyyy\-mm\-dd"/>
    <numFmt numFmtId="167" formatCode="#,##0.0"/>
    <numFmt numFmtId="168" formatCode="_-* #,##0_-;\-* #,##0_-;_-* &quot;-&quot;??_-;_-@_-"/>
  </numFmts>
  <fonts count="116" x14ac:knownFonts="1">
    <font>
      <sz val="12"/>
      <color theme="1"/>
      <name val="Calibri"/>
      <family val="2"/>
      <scheme val="minor"/>
    </font>
    <font>
      <sz val="12"/>
      <color theme="1"/>
      <name val="Calibri"/>
      <family val="2"/>
      <scheme val="minor"/>
    </font>
    <font>
      <u/>
      <sz val="12"/>
      <color theme="10"/>
      <name val="Calibri"/>
      <family val="2"/>
      <scheme val="minor"/>
    </font>
    <font>
      <i/>
      <u/>
      <sz val="14"/>
      <color theme="1"/>
      <name val="Franklin Gothic Book"/>
      <family val="2"/>
    </font>
    <font>
      <b/>
      <i/>
      <u/>
      <sz val="14"/>
      <color rgb="FF000000"/>
      <name val="Franklin Gothic Book"/>
      <family val="2"/>
    </font>
    <font>
      <b/>
      <i/>
      <u/>
      <sz val="14"/>
      <color theme="1"/>
      <name val="Franklin Gothic Book"/>
      <family val="2"/>
    </font>
    <font>
      <sz val="11"/>
      <color theme="1"/>
      <name val="Franklin Gothic Book"/>
      <family val="2"/>
    </font>
    <font>
      <i/>
      <sz val="11"/>
      <color rgb="FF000000"/>
      <name val="Franklin Gothic Book"/>
      <family val="2"/>
    </font>
    <font>
      <i/>
      <sz val="11"/>
      <name val="Franklin Gothic Book"/>
      <family val="2"/>
    </font>
    <font>
      <i/>
      <u/>
      <sz val="10.5"/>
      <color theme="10"/>
      <name val="Franklin Gothic Book"/>
      <family val="2"/>
    </font>
    <font>
      <sz val="11"/>
      <color rgb="FF000000"/>
      <name val="Franklin Gothic Book"/>
      <family val="2"/>
    </font>
    <font>
      <i/>
      <u/>
      <sz val="11"/>
      <color rgb="FF00B0F0"/>
      <name val="Franklin Gothic Book"/>
      <family val="2"/>
    </font>
    <font>
      <i/>
      <u/>
      <sz val="11"/>
      <color rgb="FF0070C0"/>
      <name val="Franklin Gothic Book"/>
      <family val="2"/>
    </font>
    <font>
      <i/>
      <sz val="11"/>
      <color rgb="FF0070C0"/>
      <name val="Franklin Gothic Book"/>
      <family val="2"/>
    </font>
    <font>
      <b/>
      <sz val="11"/>
      <color theme="1"/>
      <name val="Franklin Gothic Book"/>
      <family val="2"/>
    </font>
    <font>
      <i/>
      <sz val="11"/>
      <color theme="1"/>
      <name val="Franklin Gothic Book"/>
      <family val="2"/>
    </font>
    <font>
      <b/>
      <sz val="11"/>
      <color rgb="FF000000"/>
      <name val="Franklin Gothic Book"/>
      <family val="2"/>
    </font>
    <font>
      <i/>
      <u/>
      <sz val="11"/>
      <color theme="1"/>
      <name val="Franklin Gothic Book"/>
      <family val="2"/>
    </font>
    <font>
      <b/>
      <i/>
      <u/>
      <sz val="11"/>
      <color rgb="FF000000"/>
      <name val="Franklin Gothic Book"/>
      <family val="2"/>
    </font>
    <font>
      <b/>
      <i/>
      <u/>
      <sz val="18"/>
      <color theme="1"/>
      <name val="Franklin Gothic Book"/>
      <family val="2"/>
    </font>
    <font>
      <b/>
      <i/>
      <sz val="11"/>
      <color theme="1"/>
      <name val="Franklin Gothic Book"/>
      <family val="2"/>
    </font>
    <font>
      <u/>
      <sz val="10.5"/>
      <color theme="10"/>
      <name val="Calibri"/>
      <family val="2"/>
    </font>
    <font>
      <u/>
      <sz val="11"/>
      <color theme="10"/>
      <name val="Franklin Gothic Book"/>
      <family val="2"/>
    </font>
    <font>
      <b/>
      <u/>
      <sz val="11"/>
      <color theme="10"/>
      <name val="Franklin Gothic Book"/>
      <family val="2"/>
    </font>
    <font>
      <b/>
      <sz val="18"/>
      <color rgb="FF000000"/>
      <name val="Franklin Gothic Book"/>
      <family val="2"/>
    </font>
    <font>
      <i/>
      <u/>
      <sz val="11"/>
      <color rgb="FF000000"/>
      <name val="Franklin Gothic Book"/>
      <family val="2"/>
    </font>
    <font>
      <b/>
      <sz val="11"/>
      <color theme="0"/>
      <name val="Franklin Gothic Book"/>
      <family val="2"/>
    </font>
    <font>
      <sz val="10.5"/>
      <color theme="1"/>
      <name val="Calibri"/>
      <family val="2"/>
    </font>
    <font>
      <b/>
      <sz val="11"/>
      <name val="Franklin Gothic Book"/>
      <family val="2"/>
    </font>
    <font>
      <b/>
      <sz val="11"/>
      <color rgb="FF165B89"/>
      <name val="Franklin Gothic Book"/>
      <family val="2"/>
    </font>
    <font>
      <b/>
      <sz val="11"/>
      <color rgb="FF000000"/>
      <name val="Wingdings"/>
      <charset val="2"/>
    </font>
    <font>
      <b/>
      <u/>
      <sz val="11"/>
      <color rgb="FF165B89"/>
      <name val="Franklin Gothic Book"/>
      <family val="2"/>
    </font>
    <font>
      <b/>
      <i/>
      <sz val="11"/>
      <name val="Franklin Gothic Book"/>
      <family val="2"/>
    </font>
    <font>
      <i/>
      <u/>
      <sz val="11"/>
      <name val="Franklin Gothic Book"/>
      <family val="2"/>
    </font>
    <font>
      <b/>
      <i/>
      <u/>
      <sz val="11"/>
      <name val="Franklin Gothic Book"/>
      <family val="2"/>
    </font>
    <font>
      <sz val="11"/>
      <name val="Franklin Gothic Book"/>
      <family val="2"/>
    </font>
    <font>
      <i/>
      <u/>
      <sz val="11"/>
      <color theme="10"/>
      <name val="Franklin Gothic Book"/>
      <family val="2"/>
    </font>
    <font>
      <b/>
      <sz val="18"/>
      <color theme="1"/>
      <name val="Franklin Gothic Book"/>
      <family val="2"/>
    </font>
    <font>
      <b/>
      <i/>
      <u/>
      <sz val="11"/>
      <color theme="10"/>
      <name val="Franklin Gothic Book"/>
      <family val="2"/>
    </font>
    <font>
      <i/>
      <sz val="10.5"/>
      <color rgb="FF7F7F7F"/>
      <name val="Calibri"/>
      <family val="2"/>
    </font>
    <font>
      <i/>
      <sz val="11"/>
      <color rgb="FF7F7F7F"/>
      <name val="Franklin Gothic Book"/>
      <family val="2"/>
    </font>
    <font>
      <b/>
      <sz val="12"/>
      <color theme="1"/>
      <name val="Franklin Gothic Book"/>
      <family val="2"/>
    </font>
    <font>
      <sz val="10.5"/>
      <color theme="1"/>
      <name val="Franklin Gothic Book"/>
      <family val="2"/>
    </font>
    <font>
      <b/>
      <sz val="16"/>
      <color theme="1"/>
      <name val="Franklin Gothic Book"/>
      <family val="2"/>
    </font>
    <font>
      <b/>
      <i/>
      <u/>
      <sz val="11"/>
      <color rgb="FF0076AF"/>
      <name val="Franklin Gothic Book"/>
      <family val="2"/>
    </font>
    <font>
      <b/>
      <i/>
      <u/>
      <sz val="16"/>
      <color theme="1"/>
      <name val="Franklin Gothic Book"/>
      <family val="2"/>
    </font>
    <font>
      <sz val="12"/>
      <color theme="1"/>
      <name val="Franklin Gothic Book"/>
      <family val="2"/>
    </font>
    <font>
      <sz val="18"/>
      <color theme="1"/>
      <name val="Franklin Gothic Book"/>
      <family val="2"/>
    </font>
    <font>
      <b/>
      <u/>
      <sz val="11"/>
      <color theme="1"/>
      <name val="Franklin Gothic Book"/>
      <family val="2"/>
    </font>
    <font>
      <b/>
      <u/>
      <sz val="11"/>
      <name val="Franklin Gothic Book"/>
      <family val="2"/>
    </font>
    <font>
      <i/>
      <u/>
      <sz val="12"/>
      <color theme="1"/>
      <name val="Franklin Gothic Book"/>
      <family val="2"/>
    </font>
    <font>
      <b/>
      <sz val="12"/>
      <color rgb="FF000000"/>
      <name val="Franklin Gothic Book"/>
      <family val="2"/>
    </font>
    <font>
      <i/>
      <sz val="12"/>
      <color theme="1"/>
      <name val="Franklin Gothic Book"/>
      <family val="2"/>
    </font>
    <font>
      <i/>
      <u/>
      <sz val="11"/>
      <color rgb="FF0076AF"/>
      <name val="Franklin Gothic Book"/>
      <family val="2"/>
    </font>
    <font>
      <i/>
      <sz val="11"/>
      <color theme="10"/>
      <name val="Franklin Gothic Book"/>
      <family val="2"/>
    </font>
    <font>
      <b/>
      <i/>
      <sz val="11"/>
      <color rgb="FF000000"/>
      <name val="Franklin Gothic Book"/>
      <family val="2"/>
    </font>
    <font>
      <i/>
      <sz val="12"/>
      <color rgb="FF000000"/>
      <name val="Franklin Gothic Book"/>
      <family val="2"/>
    </font>
    <font>
      <sz val="12"/>
      <color rgb="FF000000"/>
      <name val="Franklin Gothic Book"/>
      <family val="2"/>
    </font>
    <font>
      <b/>
      <u/>
      <sz val="12"/>
      <color theme="10"/>
      <name val="Franklin Gothic Book"/>
      <family val="2"/>
    </font>
    <font>
      <b/>
      <sz val="10"/>
      <color theme="1"/>
      <name val="Franklin Gothic Book"/>
      <family val="2"/>
    </font>
    <font>
      <sz val="11"/>
      <color theme="1"/>
      <name val="Calibri"/>
      <family val="2"/>
    </font>
    <font>
      <b/>
      <i/>
      <u/>
      <sz val="11"/>
      <color theme="1"/>
      <name val="Franklin Gothic Book"/>
      <family val="2"/>
    </font>
    <font>
      <sz val="11"/>
      <color rgb="FFFF0000"/>
      <name val="Franklin Gothic Book"/>
      <family val="2"/>
    </font>
    <font>
      <b/>
      <sz val="20"/>
      <color rgb="FF000000"/>
      <name val="Franklin Gothic Book"/>
      <family val="2"/>
    </font>
    <font>
      <b/>
      <sz val="20"/>
      <color theme="1"/>
      <name val="Franklin Gothic Book"/>
      <family val="2"/>
    </font>
    <font>
      <b/>
      <u/>
      <sz val="12"/>
      <name val="Franklin Gothic Book"/>
      <family val="2"/>
    </font>
    <font>
      <b/>
      <sz val="12"/>
      <name val="Franklin Gothic Book"/>
      <family val="2"/>
    </font>
    <font>
      <i/>
      <sz val="12"/>
      <name val="Franklin Gothic Book"/>
      <family val="2"/>
    </font>
    <font>
      <sz val="12"/>
      <name val="Franklin Gothic Book"/>
      <family val="2"/>
    </font>
    <font>
      <sz val="11"/>
      <color theme="0"/>
      <name val="Franklin Gothic Book"/>
      <family val="2"/>
    </font>
    <font>
      <u/>
      <sz val="11"/>
      <color theme="10"/>
      <name val="Calibri"/>
      <family val="2"/>
      <scheme val="minor"/>
    </font>
    <font>
      <sz val="9"/>
      <color theme="1"/>
      <name val="Franklin Gothic Book"/>
      <family val="2"/>
    </font>
    <font>
      <b/>
      <i/>
      <u/>
      <sz val="9"/>
      <color rgb="FF000000"/>
      <name val="Franklin Gothic Book"/>
      <family val="2"/>
    </font>
    <font>
      <i/>
      <sz val="9"/>
      <color rgb="FF000000"/>
      <name val="Franklin Gothic Book"/>
      <family val="2"/>
    </font>
    <font>
      <u/>
      <sz val="9"/>
      <color theme="10"/>
      <name val="Calibri"/>
      <family val="2"/>
      <scheme val="minor"/>
    </font>
    <font>
      <u/>
      <sz val="9"/>
      <color rgb="FF0070C0"/>
      <name val="Calibri"/>
      <family val="2"/>
      <scheme val="minor"/>
    </font>
    <font>
      <sz val="9"/>
      <color rgb="FF0070C0"/>
      <name val="Franklin Gothic Book"/>
      <family val="2"/>
    </font>
    <font>
      <b/>
      <sz val="9"/>
      <color theme="1"/>
      <name val="Franklin Gothic Book"/>
      <family val="2"/>
    </font>
    <font>
      <b/>
      <sz val="9"/>
      <color rgb="FF000000"/>
      <name val="Franklin Gothic Book"/>
      <family val="2"/>
    </font>
    <font>
      <i/>
      <u/>
      <sz val="9"/>
      <color theme="1"/>
      <name val="Franklin Gothic Book"/>
      <family val="2"/>
    </font>
    <font>
      <b/>
      <i/>
      <u/>
      <sz val="9"/>
      <color theme="1"/>
      <name val="Franklin Gothic Book"/>
      <family val="2"/>
    </font>
    <font>
      <i/>
      <sz val="9"/>
      <color theme="1"/>
      <name val="Franklin Gothic Book"/>
      <family val="2"/>
    </font>
    <font>
      <i/>
      <sz val="9"/>
      <color rgb="FF0070C0"/>
      <name val="Franklin Gothic Book"/>
      <family val="2"/>
    </font>
    <font>
      <b/>
      <i/>
      <sz val="9"/>
      <color rgb="FFFF0000"/>
      <name val="Franklin Gothic Book"/>
      <family val="2"/>
    </font>
    <font>
      <u/>
      <sz val="9"/>
      <color theme="1"/>
      <name val="Franklin Gothic Book"/>
      <family val="2"/>
    </font>
    <font>
      <i/>
      <sz val="11"/>
      <color rgb="FFFF0000"/>
      <name val="Franklin Gothic Book"/>
      <family val="2"/>
    </font>
    <font>
      <sz val="8"/>
      <name val="Calibri"/>
      <family val="2"/>
      <scheme val="minor"/>
    </font>
    <font>
      <b/>
      <u/>
      <sz val="11"/>
      <color rgb="FF000000"/>
      <name val="Franklin Gothic Book"/>
      <family val="2"/>
    </font>
    <font>
      <b/>
      <u/>
      <sz val="14"/>
      <color rgb="FF000000"/>
      <name val="Franklin Gothic Book"/>
      <family val="2"/>
    </font>
    <font>
      <i/>
      <u/>
      <sz val="9"/>
      <color theme="10"/>
      <name val="Calibri"/>
      <family val="2"/>
      <scheme val="minor"/>
    </font>
    <font>
      <sz val="9"/>
      <name val="Franklin Gothic Book"/>
      <family val="2"/>
    </font>
    <font>
      <b/>
      <sz val="9"/>
      <name val="Franklin Gothic Book"/>
      <family val="2"/>
    </font>
    <font>
      <i/>
      <u/>
      <sz val="9"/>
      <color rgb="FF0070C0"/>
      <name val="Calibri"/>
      <family val="2"/>
      <scheme val="minor"/>
    </font>
    <font>
      <i/>
      <u/>
      <sz val="11"/>
      <color theme="10"/>
      <name val="Calibri"/>
      <family val="2"/>
      <scheme val="minor"/>
    </font>
    <font>
      <i/>
      <sz val="9"/>
      <color theme="10"/>
      <name val="Calibri"/>
      <family val="2"/>
      <scheme val="minor"/>
    </font>
    <font>
      <sz val="12"/>
      <name val="Calibri"/>
      <family val="2"/>
      <scheme val="minor"/>
    </font>
    <font>
      <b/>
      <u/>
      <sz val="9"/>
      <color rgb="FF000000"/>
      <name val="Franklin Gothic Book"/>
      <family val="2"/>
    </font>
    <font>
      <sz val="9"/>
      <color rgb="FF000000"/>
      <name val="Franklin Gothic Book"/>
      <family val="2"/>
    </font>
    <font>
      <sz val="9"/>
      <name val="Calibri"/>
      <family val="2"/>
      <scheme val="minor"/>
    </font>
    <font>
      <i/>
      <sz val="11"/>
      <color rgb="FF4E4D4D"/>
      <name val="Franklin Gothic Book"/>
      <family val="2"/>
    </font>
    <font>
      <b/>
      <sz val="12"/>
      <color theme="1"/>
      <name val="Calibri"/>
      <family val="2"/>
      <scheme val="minor"/>
    </font>
    <font>
      <sz val="11"/>
      <color theme="10"/>
      <name val="Calibri"/>
      <family val="2"/>
      <scheme val="minor"/>
    </font>
    <font>
      <sz val="11"/>
      <color rgb="FF000000"/>
      <name val="Calibri"/>
      <family val="2"/>
    </font>
    <font>
      <i/>
      <sz val="9"/>
      <color theme="1"/>
      <name val="Calibri"/>
      <family val="2"/>
      <scheme val="minor"/>
    </font>
    <font>
      <i/>
      <sz val="11"/>
      <color theme="10"/>
      <name val="Calibri"/>
      <family val="2"/>
      <scheme val="minor"/>
    </font>
    <font>
      <b/>
      <i/>
      <sz val="9"/>
      <name val="Franklin Gothic Book"/>
      <family val="2"/>
    </font>
    <font>
      <sz val="9"/>
      <color theme="1"/>
      <name val="Calibri"/>
      <family val="2"/>
      <scheme val="minor"/>
    </font>
    <font>
      <u/>
      <sz val="11"/>
      <color rgb="FF000000"/>
      <name val="Franklin Gothic Book"/>
      <family val="2"/>
    </font>
    <font>
      <sz val="9"/>
      <color rgb="FF222222"/>
      <name val="Arial"/>
      <family val="2"/>
    </font>
    <font>
      <sz val="9"/>
      <color theme="10"/>
      <name val="Calibri"/>
      <family val="2"/>
      <scheme val="minor"/>
    </font>
    <font>
      <i/>
      <sz val="9"/>
      <name val="Franklin Gothic Book"/>
      <family val="2"/>
    </font>
    <font>
      <i/>
      <u/>
      <sz val="9"/>
      <name val="Calibri"/>
      <family val="2"/>
      <scheme val="minor"/>
    </font>
    <font>
      <b/>
      <sz val="10"/>
      <color theme="1"/>
      <name val="Calibri"/>
      <family val="2"/>
      <scheme val="minor"/>
    </font>
    <font>
      <sz val="10"/>
      <color theme="1"/>
      <name val="Calibri"/>
      <family val="2"/>
      <scheme val="minor"/>
    </font>
    <font>
      <u/>
      <sz val="10"/>
      <color theme="10"/>
      <name val="Calibri"/>
      <family val="2"/>
      <scheme val="minor"/>
    </font>
    <font>
      <sz val="10"/>
      <name val="Calibri"/>
      <family val="2"/>
      <scheme val="minor"/>
    </font>
  </fonts>
  <fills count="21">
    <fill>
      <patternFill patternType="none"/>
    </fill>
    <fill>
      <patternFill patternType="gray125"/>
    </fill>
    <fill>
      <patternFill patternType="solid">
        <fgColor theme="4" tint="0.79998168889431442"/>
        <bgColor indexed="64"/>
      </patternFill>
    </fill>
    <fill>
      <patternFill patternType="solid">
        <fgColor rgb="FFF6A70A"/>
        <bgColor indexed="64"/>
      </patternFill>
    </fill>
    <fill>
      <patternFill patternType="solid">
        <fgColor theme="0" tint="-0.249977111117893"/>
        <bgColor indexed="64"/>
      </patternFill>
    </fill>
    <fill>
      <patternFill patternType="solid">
        <fgColor rgb="FFFF7700"/>
        <bgColor indexed="64"/>
      </patternFill>
    </fill>
    <fill>
      <patternFill patternType="solid">
        <fgColor theme="2"/>
        <bgColor indexed="64"/>
      </patternFill>
    </fill>
    <fill>
      <patternFill patternType="solid">
        <fgColor rgb="FF165B89"/>
        <bgColor theme="4"/>
      </patternFill>
    </fill>
    <fill>
      <patternFill patternType="solid">
        <fgColor theme="2"/>
        <bgColor theme="4" tint="0.79998168889431442"/>
      </patternFill>
    </fill>
    <fill>
      <patternFill patternType="solid">
        <fgColor rgb="FFF2F2F2"/>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7A516"/>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0"/>
        <bgColor rgb="FF000000"/>
      </patternFill>
    </fill>
    <fill>
      <patternFill patternType="solid">
        <fgColor theme="0" tint="-0.14999847407452621"/>
        <bgColor indexed="64"/>
      </patternFill>
    </fill>
  </fills>
  <borders count="73">
    <border>
      <left/>
      <right/>
      <top/>
      <bottom/>
      <diagonal/>
    </border>
    <border>
      <left style="dashed">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hair">
        <color auto="1"/>
      </right>
      <top/>
      <bottom style="hair">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thin">
        <color auto="1"/>
      </left>
      <right style="hair">
        <color auto="1"/>
      </right>
      <top/>
      <bottom/>
      <diagonal/>
    </border>
    <border>
      <left style="hair">
        <color auto="1"/>
      </left>
      <right style="hair">
        <color auto="1"/>
      </right>
      <top/>
      <bottom/>
      <diagonal/>
    </border>
    <border>
      <left style="hair">
        <color auto="1"/>
      </left>
      <right style="hair">
        <color auto="1"/>
      </right>
      <top/>
      <bottom style="hair">
        <color auto="1"/>
      </bottom>
      <diagonal/>
    </border>
    <border>
      <left style="dashed">
        <color indexed="64"/>
      </left>
      <right style="thin">
        <color indexed="64"/>
      </right>
      <top style="thin">
        <color indexed="64"/>
      </top>
      <bottom/>
      <diagonal/>
    </border>
    <border>
      <left style="dashed">
        <color indexed="64"/>
      </left>
      <right style="thin">
        <color indexed="64"/>
      </right>
      <top/>
      <bottom/>
      <diagonal/>
    </border>
    <border>
      <left style="dashed">
        <color indexed="64"/>
      </left>
      <right style="thin">
        <color indexed="64"/>
      </right>
      <top/>
      <bottom style="dashed">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right>
      <top/>
      <bottom style="medium">
        <color indexed="64"/>
      </bottom>
      <diagonal/>
    </border>
    <border>
      <left/>
      <right/>
      <top/>
      <bottom style="medium">
        <color indexed="64"/>
      </bottom>
      <diagonal/>
    </border>
    <border>
      <left style="thin">
        <color theme="0"/>
      </left>
      <right style="thin">
        <color theme="0"/>
      </right>
      <top/>
      <bottom style="medium">
        <color indexed="64"/>
      </bottom>
      <diagonal/>
    </border>
    <border>
      <left style="thin">
        <color theme="0"/>
      </left>
      <right/>
      <top/>
      <bottom style="medium">
        <color indexed="64"/>
      </bottom>
      <diagonal/>
    </border>
    <border>
      <left style="medium">
        <color theme="0"/>
      </left>
      <right/>
      <top/>
      <bottom style="medium">
        <color theme="0"/>
      </bottom>
      <diagonal/>
    </border>
    <border>
      <left/>
      <right/>
      <top/>
      <bottom style="medium">
        <color theme="0"/>
      </bottom>
      <diagonal/>
    </border>
    <border>
      <left style="medium">
        <color theme="0"/>
      </left>
      <right/>
      <top/>
      <bottom/>
      <diagonal/>
    </border>
    <border>
      <left/>
      <right/>
      <top style="medium">
        <color rgb="FF1BC2EE"/>
      </top>
      <bottom/>
      <diagonal/>
    </border>
    <border>
      <left/>
      <right/>
      <top style="medium">
        <color indexed="64"/>
      </top>
      <bottom/>
      <diagonal/>
    </border>
    <border>
      <left/>
      <right style="thin">
        <color theme="0"/>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right/>
      <top/>
      <bottom style="medium">
        <color rgb="FF1BC2EE"/>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bottom/>
      <diagonal/>
    </border>
    <border>
      <left style="thin">
        <color theme="0"/>
      </left>
      <right/>
      <top/>
      <bottom/>
      <diagonal/>
    </border>
    <border>
      <left/>
      <right style="thin">
        <color theme="0"/>
      </right>
      <top style="thin">
        <color indexed="64"/>
      </top>
      <bottom/>
      <diagonal/>
    </border>
    <border>
      <left style="thin">
        <color theme="0"/>
      </left>
      <right/>
      <top style="thin">
        <color indexed="64"/>
      </top>
      <bottom/>
      <diagonal/>
    </border>
    <border>
      <left/>
      <right style="thin">
        <color theme="0"/>
      </right>
      <top style="medium">
        <color indexed="64"/>
      </top>
      <bottom style="medium">
        <color indexed="64"/>
      </bottom>
      <diagonal/>
    </border>
    <border>
      <left style="thin">
        <color theme="0"/>
      </left>
      <right/>
      <top style="medium">
        <color auto="1"/>
      </top>
      <bottom style="medium">
        <color auto="1"/>
      </bottom>
      <diagonal/>
    </border>
    <border>
      <left style="thin">
        <color theme="0"/>
      </left>
      <right/>
      <top/>
      <bottom style="thin">
        <color indexed="64"/>
      </bottom>
      <diagonal/>
    </border>
    <border>
      <left/>
      <right/>
      <top style="medium">
        <color indexed="64"/>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style="medium">
        <color rgb="FF1BC2EE"/>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hair">
        <color auto="1"/>
      </left>
      <right/>
      <top style="hair">
        <color auto="1"/>
      </top>
      <bottom/>
      <diagonal/>
    </border>
    <border>
      <left style="hair">
        <color auto="1"/>
      </left>
      <right/>
      <top/>
      <bottom/>
      <diagonal/>
    </border>
    <border>
      <left style="hair">
        <color auto="1"/>
      </left>
      <right/>
      <top/>
      <bottom style="thin">
        <color indexed="64"/>
      </bottom>
      <diagonal/>
    </border>
    <border>
      <left style="thin">
        <color indexed="64"/>
      </left>
      <right style="thin">
        <color indexed="64"/>
      </right>
      <top/>
      <bottom style="medium">
        <color indexed="64"/>
      </bottom>
      <diagonal/>
    </border>
    <border>
      <left/>
      <right/>
      <top/>
      <bottom style="thin">
        <color rgb="FF188FBB"/>
      </bottom>
      <diagonal/>
    </border>
    <border>
      <left/>
      <right style="thin">
        <color indexed="64"/>
      </right>
      <top style="thin">
        <color indexed="64"/>
      </top>
      <bottom style="thin">
        <color indexed="64"/>
      </bottom>
      <diagonal/>
    </border>
    <border>
      <left/>
      <right style="thin">
        <color indexed="64"/>
      </right>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thin">
        <color auto="1"/>
      </top>
      <bottom/>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style="hair">
        <color auto="1"/>
      </left>
      <right style="hair">
        <color auto="1"/>
      </right>
      <top style="thin">
        <color auto="1"/>
      </top>
      <bottom style="thin">
        <color indexed="64"/>
      </bottom>
      <diagonal/>
    </border>
  </borders>
  <cellStyleXfs count="13">
    <xf numFmtId="0" fontId="0"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1" fillId="0" borderId="0" applyNumberFormat="0" applyFill="0" applyBorder="0" applyAlignment="0" applyProtection="0"/>
    <xf numFmtId="164" fontId="27" fillId="0" borderId="0" applyFont="0" applyFill="0" applyBorder="0" applyAlignment="0" applyProtection="0"/>
    <xf numFmtId="0" fontId="27" fillId="0" borderId="0"/>
    <xf numFmtId="0" fontId="39" fillId="0" borderId="0" applyNumberFormat="0" applyFill="0" applyBorder="0" applyAlignment="0" applyProtection="0"/>
    <xf numFmtId="43" fontId="1" fillId="0" borderId="0" applyFont="0" applyFill="0" applyBorder="0" applyAlignment="0" applyProtection="0"/>
    <xf numFmtId="0" fontId="102" fillId="0" borderId="0" applyBorder="0"/>
    <xf numFmtId="0" fontId="102" fillId="0" borderId="0"/>
    <xf numFmtId="43" fontId="1" fillId="0" borderId="0" applyFont="0" applyFill="0" applyBorder="0" applyAlignment="0" applyProtection="0"/>
    <xf numFmtId="9" fontId="27" fillId="0" borderId="0" applyFont="0" applyFill="0" applyBorder="0" applyAlignment="0" applyProtection="0"/>
  </cellStyleXfs>
  <cellXfs count="701">
    <xf numFmtId="0" fontId="0" fillId="0" borderId="0" xfId="0"/>
    <xf numFmtId="0" fontId="3" fillId="0" borderId="0" xfId="2" applyFont="1" applyAlignment="1">
      <alignment horizontal="left" vertical="center"/>
    </xf>
    <xf numFmtId="0" fontId="4" fillId="0" borderId="0" xfId="2" applyFont="1" applyAlignment="1">
      <alignment horizontal="left" vertical="center"/>
    </xf>
    <xf numFmtId="0" fontId="5" fillId="0" borderId="0" xfId="2" applyFont="1" applyAlignment="1">
      <alignment horizontal="left" vertical="center"/>
    </xf>
    <xf numFmtId="0" fontId="6" fillId="0" borderId="0" xfId="2" applyFont="1" applyAlignment="1">
      <alignment horizontal="left" vertical="center"/>
    </xf>
    <xf numFmtId="0" fontId="7" fillId="3" borderId="3" xfId="2" applyFont="1" applyFill="1" applyBorder="1" applyAlignment="1">
      <alignment vertical="center" wrapText="1"/>
    </xf>
    <xf numFmtId="0" fontId="6" fillId="0" borderId="6" xfId="2" applyFont="1" applyBorder="1" applyAlignment="1">
      <alignment horizontal="left" vertical="center"/>
    </xf>
    <xf numFmtId="0" fontId="6" fillId="0" borderId="8" xfId="2" applyFont="1" applyBorder="1" applyAlignment="1">
      <alignment horizontal="left" vertical="center"/>
    </xf>
    <xf numFmtId="0" fontId="7" fillId="3" borderId="8" xfId="2" applyFont="1" applyFill="1" applyBorder="1" applyAlignment="1">
      <alignment vertical="center" wrapText="1"/>
    </xf>
    <xf numFmtId="0" fontId="6" fillId="0" borderId="10" xfId="2" applyFont="1" applyBorder="1" applyAlignment="1">
      <alignment horizontal="left" vertical="center"/>
    </xf>
    <xf numFmtId="0" fontId="7" fillId="3" borderId="10" xfId="2" applyFont="1" applyFill="1" applyBorder="1" applyAlignment="1">
      <alignment vertical="center" wrapText="1"/>
    </xf>
    <xf numFmtId="0" fontId="6" fillId="0" borderId="5" xfId="2" applyFont="1" applyBorder="1" applyAlignment="1">
      <alignment horizontal="left" vertical="center"/>
    </xf>
    <xf numFmtId="0" fontId="6" fillId="0" borderId="7" xfId="2" applyFont="1" applyBorder="1" applyAlignment="1">
      <alignment horizontal="left" vertical="center"/>
    </xf>
    <xf numFmtId="0" fontId="6" fillId="0" borderId="9" xfId="2" applyFont="1" applyBorder="1" applyAlignment="1">
      <alignment horizontal="left" vertical="center"/>
    </xf>
    <xf numFmtId="0" fontId="7" fillId="0" borderId="8" xfId="2" applyFont="1" applyBorder="1" applyAlignment="1">
      <alignment horizontal="left" vertical="center"/>
    </xf>
    <xf numFmtId="0" fontId="6" fillId="0" borderId="6" xfId="2" applyFont="1" applyBorder="1" applyAlignment="1">
      <alignment vertical="center"/>
    </xf>
    <xf numFmtId="0" fontId="6" fillId="0" borderId="8" xfId="2" applyFont="1" applyBorder="1" applyAlignment="1">
      <alignment vertical="center"/>
    </xf>
    <xf numFmtId="0" fontId="6" fillId="0" borderId="1" xfId="2" applyFont="1" applyBorder="1" applyAlignment="1">
      <alignment vertical="center"/>
    </xf>
    <xf numFmtId="0" fontId="6" fillId="0" borderId="0" xfId="2" applyFont="1" applyAlignment="1">
      <alignment vertical="center"/>
    </xf>
    <xf numFmtId="0" fontId="6" fillId="0" borderId="3" xfId="2" applyFont="1" applyBorder="1" applyAlignment="1">
      <alignment vertical="center"/>
    </xf>
    <xf numFmtId="0" fontId="7" fillId="0" borderId="6" xfId="2" applyFont="1" applyBorder="1" applyAlignment="1">
      <alignment horizontal="left" vertical="center" wrapText="1" indent="1"/>
    </xf>
    <xf numFmtId="0" fontId="7" fillId="0" borderId="8" xfId="2" applyFont="1" applyBorder="1" applyAlignment="1">
      <alignment horizontal="left" vertical="center" wrapText="1" indent="1"/>
    </xf>
    <xf numFmtId="0" fontId="7" fillId="0" borderId="8" xfId="2" applyFont="1" applyBorder="1" applyAlignment="1">
      <alignment horizontal="left" vertical="center" wrapText="1" indent="3"/>
    </xf>
    <xf numFmtId="0" fontId="9" fillId="0" borderId="6" xfId="1" applyFont="1" applyFill="1" applyBorder="1" applyAlignment="1">
      <alignment horizontal="left" vertical="center" wrapText="1"/>
    </xf>
    <xf numFmtId="0" fontId="6" fillId="0" borderId="8" xfId="2" applyFont="1" applyBorder="1" applyAlignment="1">
      <alignment vertical="center" wrapText="1"/>
    </xf>
    <xf numFmtId="0" fontId="6" fillId="0" borderId="8" xfId="2" applyFont="1" applyBorder="1" applyAlignment="1">
      <alignment horizontal="left" vertical="center" wrapText="1"/>
    </xf>
    <xf numFmtId="0" fontId="7" fillId="0" borderId="8" xfId="2" applyFont="1" applyBorder="1" applyAlignment="1">
      <alignment vertical="center" wrapText="1"/>
    </xf>
    <xf numFmtId="0" fontId="3" fillId="0" borderId="0" xfId="2" applyFont="1" applyAlignment="1">
      <alignment horizontal="left" vertical="center" wrapText="1"/>
    </xf>
    <xf numFmtId="0" fontId="5" fillId="0" borderId="0" xfId="2" applyFont="1" applyAlignment="1">
      <alignment horizontal="left" vertical="center" wrapText="1"/>
    </xf>
    <xf numFmtId="0" fontId="17" fillId="0" borderId="0" xfId="2" applyFont="1" applyAlignment="1">
      <alignment horizontal="left" vertical="center" wrapText="1"/>
    </xf>
    <xf numFmtId="0" fontId="14" fillId="0" borderId="11" xfId="2" applyFont="1" applyBorder="1" applyAlignment="1">
      <alignment horizontal="left" vertical="center" wrapText="1"/>
    </xf>
    <xf numFmtId="0" fontId="16" fillId="0" borderId="12" xfId="2" applyFont="1" applyBorder="1" applyAlignment="1">
      <alignment horizontal="left" vertical="center" wrapText="1"/>
    </xf>
    <xf numFmtId="0" fontId="17" fillId="0" borderId="12" xfId="2" applyFont="1" applyBorder="1" applyAlignment="1">
      <alignment horizontal="left" vertical="center" wrapText="1"/>
    </xf>
    <xf numFmtId="0" fontId="18" fillId="4" borderId="12" xfId="2" applyFont="1" applyFill="1" applyBorder="1" applyAlignment="1">
      <alignment horizontal="left" vertical="center" wrapText="1"/>
    </xf>
    <xf numFmtId="0" fontId="6" fillId="0" borderId="2" xfId="2" applyFont="1" applyBorder="1" applyAlignment="1">
      <alignment vertical="center"/>
    </xf>
    <xf numFmtId="0" fontId="6" fillId="5" borderId="4" xfId="2" applyFont="1" applyFill="1" applyBorder="1" applyAlignment="1">
      <alignment horizontal="left" vertical="center"/>
    </xf>
    <xf numFmtId="0" fontId="3" fillId="0" borderId="8" xfId="2" applyFont="1" applyBorder="1" applyAlignment="1">
      <alignment horizontal="left" vertical="center"/>
    </xf>
    <xf numFmtId="0" fontId="6" fillId="5" borderId="8" xfId="2" applyFont="1" applyFill="1" applyBorder="1" applyAlignment="1">
      <alignment horizontal="left" vertical="center"/>
    </xf>
    <xf numFmtId="0" fontId="17" fillId="0" borderId="8" xfId="2" applyFont="1" applyBorder="1" applyAlignment="1">
      <alignment horizontal="left" vertical="center" wrapText="1"/>
    </xf>
    <xf numFmtId="0" fontId="6" fillId="5" borderId="10" xfId="2" applyFont="1" applyFill="1" applyBorder="1" applyAlignment="1">
      <alignment horizontal="left" vertical="center"/>
    </xf>
    <xf numFmtId="0" fontId="14" fillId="0" borderId="0" xfId="2" applyFont="1" applyAlignment="1">
      <alignment horizontal="left" vertical="center" wrapText="1"/>
    </xf>
    <xf numFmtId="0" fontId="18" fillId="4" borderId="0" xfId="2" applyFont="1" applyFill="1" applyAlignment="1">
      <alignment horizontal="left" vertical="center" wrapText="1"/>
    </xf>
    <xf numFmtId="0" fontId="3" fillId="0" borderId="6" xfId="2" applyFont="1" applyBorder="1" applyAlignment="1">
      <alignment horizontal="left" vertical="center" wrapText="1"/>
    </xf>
    <xf numFmtId="0" fontId="5" fillId="0" borderId="6" xfId="2" applyFont="1" applyBorder="1" applyAlignment="1">
      <alignment horizontal="left" vertical="center" wrapText="1"/>
    </xf>
    <xf numFmtId="0" fontId="4" fillId="0" borderId="8" xfId="2" applyFont="1" applyBorder="1" applyAlignment="1">
      <alignment horizontal="left" vertical="center"/>
    </xf>
    <xf numFmtId="0" fontId="5" fillId="0" borderId="8" xfId="2" applyFont="1" applyBorder="1" applyAlignment="1">
      <alignment horizontal="left" vertical="center"/>
    </xf>
    <xf numFmtId="0" fontId="6" fillId="2" borderId="8" xfId="2" applyFont="1" applyFill="1" applyBorder="1" applyAlignment="1">
      <alignment horizontal="left" vertical="center"/>
    </xf>
    <xf numFmtId="0" fontId="3" fillId="0" borderId="10" xfId="2" applyFont="1" applyBorder="1" applyAlignment="1">
      <alignment horizontal="left" vertical="center"/>
    </xf>
    <xf numFmtId="0" fontId="3" fillId="0" borderId="5" xfId="2" applyFont="1" applyBorder="1" applyAlignment="1">
      <alignment horizontal="left" vertical="center"/>
    </xf>
    <xf numFmtId="0" fontId="4" fillId="0" borderId="6" xfId="2" applyFont="1" applyBorder="1" applyAlignment="1">
      <alignment horizontal="left" vertical="center"/>
    </xf>
    <xf numFmtId="0" fontId="3" fillId="0" borderId="6" xfId="2" applyFont="1" applyBorder="1" applyAlignment="1">
      <alignment horizontal="left" vertical="center"/>
    </xf>
    <xf numFmtId="0" fontId="8" fillId="0" borderId="8" xfId="1" applyFont="1" applyFill="1" applyBorder="1" applyAlignment="1">
      <alignment horizontal="left" vertical="center" wrapText="1" indent="1"/>
    </xf>
    <xf numFmtId="0" fontId="8" fillId="0" borderId="8" xfId="1" applyFont="1" applyFill="1" applyBorder="1" applyAlignment="1">
      <alignment horizontal="left" vertical="center" wrapText="1" indent="2"/>
    </xf>
    <xf numFmtId="0" fontId="3" fillId="0" borderId="7" xfId="2" applyFont="1" applyBorder="1" applyAlignment="1">
      <alignment horizontal="left" vertical="center"/>
    </xf>
    <xf numFmtId="0" fontId="16" fillId="0" borderId="8" xfId="2" applyFont="1" applyBorder="1" applyAlignment="1">
      <alignment horizontal="left" vertical="center" wrapText="1"/>
    </xf>
    <xf numFmtId="0" fontId="18" fillId="4" borderId="8" xfId="2" applyFont="1" applyFill="1" applyBorder="1" applyAlignment="1">
      <alignment horizontal="left" vertical="center" wrapText="1"/>
    </xf>
    <xf numFmtId="0" fontId="8" fillId="0" borderId="10" xfId="1" applyFont="1" applyFill="1" applyBorder="1" applyAlignment="1">
      <alignment horizontal="left" vertical="center" wrapText="1" indent="1"/>
    </xf>
    <xf numFmtId="0" fontId="8" fillId="0" borderId="8" xfId="1" applyFont="1" applyFill="1" applyBorder="1" applyAlignment="1">
      <alignment horizontal="left" vertical="center" wrapText="1" indent="3"/>
    </xf>
    <xf numFmtId="0" fontId="8" fillId="0" borderId="10" xfId="1" applyFont="1" applyFill="1" applyBorder="1" applyAlignment="1">
      <alignment horizontal="left" vertical="center" wrapText="1" indent="3"/>
    </xf>
    <xf numFmtId="0" fontId="17" fillId="0" borderId="10" xfId="2" applyFont="1" applyBorder="1" applyAlignment="1">
      <alignment horizontal="left" vertical="center" wrapText="1"/>
    </xf>
    <xf numFmtId="0" fontId="7" fillId="0" borderId="8" xfId="2" applyFont="1" applyBorder="1" applyAlignment="1">
      <alignment horizontal="left" vertical="center" indent="1"/>
    </xf>
    <xf numFmtId="0" fontId="7" fillId="0" borderId="8" xfId="2" applyFont="1" applyBorder="1" applyAlignment="1">
      <alignment horizontal="left" vertical="center" indent="3"/>
    </xf>
    <xf numFmtId="0" fontId="10" fillId="3" borderId="8" xfId="2" applyFont="1" applyFill="1" applyBorder="1" applyAlignment="1">
      <alignment vertical="center"/>
    </xf>
    <xf numFmtId="0" fontId="8" fillId="0" borderId="8" xfId="1" applyFont="1" applyFill="1" applyBorder="1" applyAlignment="1">
      <alignment horizontal="left" vertical="center" wrapText="1"/>
    </xf>
    <xf numFmtId="0" fontId="5" fillId="0" borderId="5" xfId="2" applyFont="1" applyBorder="1" applyAlignment="1">
      <alignment horizontal="left" vertical="center"/>
    </xf>
    <xf numFmtId="0" fontId="5" fillId="0" borderId="7" xfId="2" applyFont="1" applyBorder="1" applyAlignment="1">
      <alignment horizontal="left" vertical="center"/>
    </xf>
    <xf numFmtId="0" fontId="14" fillId="0" borderId="7" xfId="2" applyFont="1" applyBorder="1" applyAlignment="1">
      <alignment horizontal="left" vertical="center"/>
    </xf>
    <xf numFmtId="0" fontId="6" fillId="0" borderId="14" xfId="2" applyFont="1" applyBorder="1" applyAlignment="1">
      <alignment horizontal="left" vertical="center"/>
    </xf>
    <xf numFmtId="0" fontId="6" fillId="0" borderId="15" xfId="2" applyFont="1" applyBorder="1" applyAlignment="1">
      <alignment horizontal="left" vertical="center"/>
    </xf>
    <xf numFmtId="0" fontId="17" fillId="0" borderId="15" xfId="2" applyFont="1" applyBorder="1" applyAlignment="1">
      <alignment horizontal="left" vertical="center" wrapText="1"/>
    </xf>
    <xf numFmtId="0" fontId="7" fillId="3" borderId="15" xfId="2" applyFont="1" applyFill="1" applyBorder="1" applyAlignment="1">
      <alignment vertical="center" wrapText="1"/>
    </xf>
    <xf numFmtId="0" fontId="6" fillId="5" borderId="15" xfId="2" applyFont="1" applyFill="1" applyBorder="1" applyAlignment="1">
      <alignment horizontal="left" vertical="center"/>
    </xf>
    <xf numFmtId="0" fontId="8" fillId="0" borderId="15" xfId="1" applyFont="1" applyFill="1" applyBorder="1" applyAlignment="1">
      <alignment horizontal="left" vertical="center" wrapText="1" indent="3"/>
    </xf>
    <xf numFmtId="0" fontId="10" fillId="0" borderId="8" xfId="2" applyFont="1" applyBorder="1" applyAlignment="1">
      <alignment horizontal="left" vertical="center" wrapText="1"/>
    </xf>
    <xf numFmtId="0" fontId="6" fillId="0" borderId="7" xfId="0" applyFont="1" applyBorder="1"/>
    <xf numFmtId="0" fontId="6" fillId="0" borderId="8" xfId="0" applyFont="1" applyBorder="1"/>
    <xf numFmtId="0" fontId="17" fillId="0" borderId="8" xfId="2" applyFont="1" applyBorder="1" applyAlignment="1">
      <alignment horizontal="left" vertical="center"/>
    </xf>
    <xf numFmtId="0" fontId="18" fillId="0" borderId="8" xfId="2" applyFont="1" applyBorder="1" applyAlignment="1">
      <alignment horizontal="left" vertical="center" wrapText="1"/>
    </xf>
    <xf numFmtId="0" fontId="4" fillId="0" borderId="6" xfId="2" applyFont="1" applyBorder="1" applyAlignment="1">
      <alignment horizontal="left" vertical="center" wrapText="1"/>
    </xf>
    <xf numFmtId="0" fontId="7" fillId="0" borderId="8" xfId="2" applyFont="1" applyBorder="1" applyAlignment="1">
      <alignment vertical="center"/>
    </xf>
    <xf numFmtId="0" fontId="4" fillId="0" borderId="6" xfId="2" applyFont="1" applyBorder="1" applyAlignment="1">
      <alignment vertical="center"/>
    </xf>
    <xf numFmtId="0" fontId="7" fillId="3" borderId="8" xfId="2" applyFont="1" applyFill="1" applyBorder="1" applyAlignment="1">
      <alignment horizontal="center" vertical="center" wrapText="1"/>
    </xf>
    <xf numFmtId="0" fontId="6" fillId="0" borderId="8" xfId="2" applyFont="1" applyBorder="1" applyAlignment="1">
      <alignment horizontal="center" vertical="center"/>
    </xf>
    <xf numFmtId="0" fontId="17" fillId="0" borderId="0" xfId="2" applyFont="1" applyAlignment="1">
      <alignment horizontal="left" vertical="center"/>
    </xf>
    <xf numFmtId="0" fontId="15" fillId="0" borderId="0" xfId="2" applyFont="1" applyAlignment="1">
      <alignment horizontal="left" vertical="center"/>
    </xf>
    <xf numFmtId="0" fontId="14" fillId="0" borderId="0" xfId="2" applyFont="1" applyAlignment="1">
      <alignment horizontal="left" vertical="center"/>
    </xf>
    <xf numFmtId="0" fontId="26" fillId="0" borderId="0" xfId="2" applyFont="1" applyAlignment="1">
      <alignment vertical="center"/>
    </xf>
    <xf numFmtId="0" fontId="15" fillId="0" borderId="0" xfId="2" applyFont="1" applyAlignment="1">
      <alignment vertical="center"/>
    </xf>
    <xf numFmtId="164" fontId="15" fillId="0" borderId="0" xfId="5" applyFont="1" applyFill="1" applyAlignment="1">
      <alignment horizontal="left" vertical="center"/>
    </xf>
    <xf numFmtId="0" fontId="15" fillId="8" borderId="25" xfId="2" applyFont="1" applyFill="1" applyBorder="1" applyAlignment="1">
      <alignment vertical="center"/>
    </xf>
    <xf numFmtId="0" fontId="15" fillId="6" borderId="26" xfId="2" applyFont="1" applyFill="1" applyBorder="1" applyAlignment="1">
      <alignment vertical="center"/>
    </xf>
    <xf numFmtId="0" fontId="15" fillId="8" borderId="27" xfId="2" applyFont="1" applyFill="1" applyBorder="1" applyAlignment="1">
      <alignment vertical="center"/>
    </xf>
    <xf numFmtId="165" fontId="15" fillId="0" borderId="0" xfId="5" applyNumberFormat="1" applyFont="1" applyFill="1" applyAlignment="1">
      <alignment horizontal="left" vertical="center"/>
    </xf>
    <xf numFmtId="0" fontId="6" fillId="0" borderId="0" xfId="6" applyFont="1"/>
    <xf numFmtId="0" fontId="7" fillId="0" borderId="28" xfId="2" applyFont="1" applyBorder="1" applyAlignment="1" applyProtection="1">
      <alignment vertical="center"/>
      <protection locked="0"/>
    </xf>
    <xf numFmtId="0" fontId="15" fillId="0" borderId="29" xfId="2" applyFont="1" applyBorder="1" applyAlignment="1">
      <alignment horizontal="left" vertical="center"/>
    </xf>
    <xf numFmtId="0" fontId="7" fillId="0" borderId="30" xfId="2" applyFont="1" applyBorder="1" applyAlignment="1">
      <alignment vertical="center"/>
    </xf>
    <xf numFmtId="0" fontId="15" fillId="0" borderId="31" xfId="2" applyFont="1" applyBorder="1" applyAlignment="1">
      <alignment horizontal="left" vertical="center"/>
    </xf>
    <xf numFmtId="0" fontId="6" fillId="0" borderId="0" xfId="2" applyFont="1" applyAlignment="1">
      <alignment horizontal="right" vertical="center"/>
    </xf>
    <xf numFmtId="0" fontId="40" fillId="0" borderId="0" xfId="7" applyFont="1"/>
    <xf numFmtId="164" fontId="6" fillId="0" borderId="0" xfId="5" applyFont="1"/>
    <xf numFmtId="0" fontId="14" fillId="9" borderId="29" xfId="6" applyFont="1" applyFill="1" applyBorder="1" applyAlignment="1">
      <alignment vertical="center"/>
    </xf>
    <xf numFmtId="0" fontId="16" fillId="0" borderId="0" xfId="2" applyFont="1" applyAlignment="1">
      <alignment vertical="center"/>
    </xf>
    <xf numFmtId="164" fontId="6" fillId="0" borderId="0" xfId="5" applyFont="1" applyAlignment="1">
      <alignment horizontal="right"/>
    </xf>
    <xf numFmtId="164" fontId="6" fillId="0" borderId="0" xfId="6" applyNumberFormat="1" applyFont="1"/>
    <xf numFmtId="0" fontId="40" fillId="0" borderId="0" xfId="7" applyNumberFormat="1" applyFont="1"/>
    <xf numFmtId="43" fontId="6" fillId="0" borderId="0" xfId="6" applyNumberFormat="1" applyFont="1"/>
    <xf numFmtId="0" fontId="15" fillId="0" borderId="0" xfId="6" applyFont="1"/>
    <xf numFmtId="0" fontId="41" fillId="0" borderId="38" xfId="6" applyFont="1" applyBorder="1"/>
    <xf numFmtId="164" fontId="14" fillId="0" borderId="39" xfId="5" applyFont="1" applyBorder="1"/>
    <xf numFmtId="0" fontId="42" fillId="0" borderId="0" xfId="6" applyFont="1"/>
    <xf numFmtId="0" fontId="14" fillId="6" borderId="0" xfId="6" applyFont="1" applyFill="1" applyAlignment="1">
      <alignment vertical="center"/>
    </xf>
    <xf numFmtId="0" fontId="15" fillId="6" borderId="0" xfId="2" applyFont="1" applyFill="1" applyAlignment="1">
      <alignment horizontal="left" vertical="center"/>
    </xf>
    <xf numFmtId="164" fontId="15" fillId="6" borderId="0" xfId="5" applyFont="1" applyFill="1" applyBorder="1" applyAlignment="1">
      <alignment horizontal="left" vertical="center"/>
    </xf>
    <xf numFmtId="0" fontId="14" fillId="6" borderId="23" xfId="2" applyFont="1" applyFill="1" applyBorder="1" applyAlignment="1">
      <alignment horizontal="left" vertical="center"/>
    </xf>
    <xf numFmtId="164" fontId="14" fillId="6" borderId="23" xfId="5" applyFont="1" applyFill="1" applyBorder="1" applyAlignment="1">
      <alignment horizontal="left" vertical="center"/>
    </xf>
    <xf numFmtId="0" fontId="15" fillId="6" borderId="23" xfId="2" applyFont="1" applyFill="1" applyBorder="1" applyAlignment="1">
      <alignment horizontal="left" vertical="center"/>
    </xf>
    <xf numFmtId="164" fontId="15" fillId="6" borderId="23" xfId="5" applyFont="1" applyFill="1" applyBorder="1" applyAlignment="1">
      <alignment horizontal="left" vertical="center"/>
    </xf>
    <xf numFmtId="0" fontId="15" fillId="6" borderId="23" xfId="6" applyFont="1" applyFill="1" applyBorder="1"/>
    <xf numFmtId="0" fontId="15" fillId="6" borderId="40" xfId="2" applyFont="1" applyFill="1" applyBorder="1" applyAlignment="1">
      <alignment horizontal="left" vertical="center"/>
    </xf>
    <xf numFmtId="164" fontId="15" fillId="6" borderId="40" xfId="5" applyFont="1" applyFill="1" applyBorder="1" applyAlignment="1">
      <alignment horizontal="left" vertical="center"/>
    </xf>
    <xf numFmtId="43" fontId="42" fillId="0" borderId="0" xfId="6" applyNumberFormat="1" applyFont="1"/>
    <xf numFmtId="165" fontId="42" fillId="0" borderId="0" xfId="6" applyNumberFormat="1" applyFont="1"/>
    <xf numFmtId="0" fontId="14" fillId="0" borderId="42" xfId="6" applyFont="1" applyBorder="1"/>
    <xf numFmtId="164" fontId="14" fillId="0" borderId="0" xfId="5" applyFont="1" applyBorder="1"/>
    <xf numFmtId="0" fontId="14" fillId="0" borderId="0" xfId="6" applyFont="1"/>
    <xf numFmtId="0" fontId="14" fillId="0" borderId="38" xfId="6" applyFont="1" applyBorder="1"/>
    <xf numFmtId="0" fontId="46" fillId="0" borderId="0" xfId="2" applyFont="1" applyAlignment="1">
      <alignment horizontal="left" vertical="center"/>
    </xf>
    <xf numFmtId="0" fontId="47" fillId="0" borderId="0" xfId="2" applyFont="1" applyAlignment="1">
      <alignment horizontal="left" vertical="center"/>
    </xf>
    <xf numFmtId="0" fontId="48" fillId="0" borderId="0" xfId="2" applyFont="1" applyAlignment="1">
      <alignment horizontal="left" vertical="center"/>
    </xf>
    <xf numFmtId="0" fontId="48" fillId="3" borderId="43" xfId="2" applyFont="1" applyFill="1" applyBorder="1" applyAlignment="1">
      <alignment horizontal="left" vertical="center"/>
    </xf>
    <xf numFmtId="0" fontId="6" fillId="10" borderId="0" xfId="2" applyFont="1" applyFill="1" applyAlignment="1">
      <alignment horizontal="left" vertical="center"/>
    </xf>
    <xf numFmtId="0" fontId="49" fillId="2" borderId="43" xfId="2" applyFont="1" applyFill="1" applyBorder="1" applyAlignment="1">
      <alignment horizontal="left" vertical="center"/>
    </xf>
    <xf numFmtId="0" fontId="49" fillId="0" borderId="43" xfId="2" applyFont="1" applyBorder="1" applyAlignment="1">
      <alignment horizontal="left" vertical="center"/>
    </xf>
    <xf numFmtId="0" fontId="47" fillId="0" borderId="0" xfId="2" quotePrefix="1" applyFont="1" applyAlignment="1">
      <alignment horizontal="left" vertical="center"/>
    </xf>
    <xf numFmtId="0" fontId="24" fillId="0" borderId="0" xfId="2" applyFont="1" applyAlignment="1" applyProtection="1">
      <alignment vertical="center"/>
      <protection locked="0"/>
    </xf>
    <xf numFmtId="0" fontId="47" fillId="0" borderId="0" xfId="2" applyFont="1" applyAlignment="1">
      <alignment vertical="center"/>
    </xf>
    <xf numFmtId="0" fontId="50" fillId="0" borderId="0" xfId="2" applyFont="1" applyAlignment="1">
      <alignment horizontal="left" vertical="center"/>
    </xf>
    <xf numFmtId="0" fontId="4" fillId="0" borderId="29" xfId="2" applyFont="1" applyBorder="1" applyAlignment="1" applyProtection="1">
      <alignment horizontal="left" vertical="center"/>
      <protection locked="0"/>
    </xf>
    <xf numFmtId="0" fontId="3" fillId="0" borderId="29" xfId="2" applyFont="1" applyBorder="1" applyAlignment="1">
      <alignment horizontal="left" vertical="center"/>
    </xf>
    <xf numFmtId="0" fontId="4" fillId="0" borderId="29" xfId="2" applyFont="1" applyBorder="1" applyAlignment="1">
      <alignment horizontal="left" vertical="center"/>
    </xf>
    <xf numFmtId="0" fontId="5" fillId="0" borderId="29" xfId="2" applyFont="1" applyBorder="1" applyAlignment="1">
      <alignment horizontal="left" vertical="center"/>
    </xf>
    <xf numFmtId="0" fontId="51" fillId="0" borderId="37" xfId="2" applyFont="1" applyBorder="1" applyAlignment="1">
      <alignment vertical="center"/>
    </xf>
    <xf numFmtId="0" fontId="16" fillId="0" borderId="28" xfId="2" applyFont="1" applyBorder="1" applyAlignment="1" applyProtection="1">
      <alignment vertical="center"/>
      <protection locked="0"/>
    </xf>
    <xf numFmtId="0" fontId="6" fillId="0" borderId="29" xfId="2" applyFont="1" applyBorder="1" applyAlignment="1">
      <alignment horizontal="left" vertical="center"/>
    </xf>
    <xf numFmtId="0" fontId="7" fillId="0" borderId="29" xfId="2" applyFont="1" applyBorder="1" applyAlignment="1">
      <alignment horizontal="left" vertical="center"/>
    </xf>
    <xf numFmtId="0" fontId="52" fillId="0" borderId="0" xfId="2" applyFont="1" applyAlignment="1">
      <alignment horizontal="left" vertical="center"/>
    </xf>
    <xf numFmtId="0" fontId="7" fillId="0" borderId="37" xfId="2" applyFont="1" applyBorder="1" applyAlignment="1" applyProtection="1">
      <alignment horizontal="left" vertical="center" indent="2"/>
      <protection locked="0"/>
    </xf>
    <xf numFmtId="0" fontId="7" fillId="3" borderId="44" xfId="2" applyFont="1" applyFill="1" applyBorder="1" applyAlignment="1">
      <alignment vertical="center"/>
    </xf>
    <xf numFmtId="0" fontId="15" fillId="2" borderId="45" xfId="2" applyFont="1" applyFill="1" applyBorder="1" applyAlignment="1">
      <alignment horizontal="left" vertical="center"/>
    </xf>
    <xf numFmtId="0" fontId="7" fillId="0" borderId="44" xfId="2" applyFont="1" applyBorder="1" applyAlignment="1">
      <alignment vertical="center"/>
    </xf>
    <xf numFmtId="0" fontId="7" fillId="0" borderId="28" xfId="2" applyFont="1" applyBorder="1" applyAlignment="1" applyProtection="1">
      <alignment horizontal="left" vertical="center" indent="2"/>
      <protection locked="0"/>
    </xf>
    <xf numFmtId="0" fontId="15" fillId="2" borderId="31" xfId="2" applyFont="1" applyFill="1" applyBorder="1" applyAlignment="1">
      <alignment horizontal="left" vertical="center"/>
    </xf>
    <xf numFmtId="0" fontId="6" fillId="11" borderId="42" xfId="2" applyFont="1" applyFill="1" applyBorder="1" applyAlignment="1">
      <alignment horizontal="left" vertical="center"/>
    </xf>
    <xf numFmtId="0" fontId="7" fillId="0" borderId="37" xfId="2" applyFont="1" applyBorder="1" applyAlignment="1" applyProtection="1">
      <alignment horizontal="left" vertical="center" wrapText="1" indent="2"/>
      <protection locked="0"/>
    </xf>
    <xf numFmtId="0" fontId="7" fillId="3" borderId="0" xfId="2" applyFont="1" applyFill="1" applyAlignment="1">
      <alignment vertical="center"/>
    </xf>
    <xf numFmtId="166" fontId="7" fillId="3" borderId="0" xfId="2" applyNumberFormat="1" applyFont="1" applyFill="1" applyAlignment="1">
      <alignment vertical="center"/>
    </xf>
    <xf numFmtId="0" fontId="7" fillId="0" borderId="46" xfId="2" applyFont="1" applyBorder="1" applyAlignment="1" applyProtection="1">
      <alignment horizontal="left" vertical="center" wrapText="1" indent="2"/>
      <protection locked="0"/>
    </xf>
    <xf numFmtId="0" fontId="15" fillId="0" borderId="23" xfId="2" applyFont="1" applyBorder="1" applyAlignment="1">
      <alignment horizontal="left" vertical="center"/>
    </xf>
    <xf numFmtId="0" fontId="15" fillId="2" borderId="0" xfId="2" applyFont="1" applyFill="1" applyAlignment="1">
      <alignment horizontal="left" vertical="center"/>
    </xf>
    <xf numFmtId="0" fontId="15" fillId="0" borderId="46" xfId="2" applyFont="1" applyBorder="1" applyAlignment="1">
      <alignment horizontal="left" vertical="center"/>
    </xf>
    <xf numFmtId="0" fontId="15" fillId="2" borderId="47" xfId="2" applyFont="1" applyFill="1" applyBorder="1" applyAlignment="1">
      <alignment horizontal="left" vertical="center"/>
    </xf>
    <xf numFmtId="0" fontId="23" fillId="0" borderId="48" xfId="4" applyFont="1" applyFill="1" applyBorder="1" applyAlignment="1" applyProtection="1">
      <alignment vertical="center"/>
      <protection locked="0"/>
    </xf>
    <xf numFmtId="0" fontId="6" fillId="0" borderId="49" xfId="2" applyFont="1" applyBorder="1" applyAlignment="1">
      <alignment horizontal="left" vertical="center"/>
    </xf>
    <xf numFmtId="0" fontId="7" fillId="0" borderId="0" xfId="2" applyFont="1" applyAlignment="1">
      <alignment vertical="center"/>
    </xf>
    <xf numFmtId="0" fontId="6" fillId="0" borderId="42" xfId="2" applyFont="1" applyBorder="1" applyAlignment="1">
      <alignment horizontal="left" vertical="center"/>
    </xf>
    <xf numFmtId="0" fontId="53" fillId="0" borderId="0" xfId="2" applyFont="1" applyAlignment="1">
      <alignment vertical="center"/>
    </xf>
    <xf numFmtId="0" fontId="51" fillId="0" borderId="0" xfId="2" applyFont="1" applyAlignment="1">
      <alignment vertical="center"/>
    </xf>
    <xf numFmtId="0" fontId="7" fillId="3" borderId="36" xfId="2" applyFont="1" applyFill="1" applyBorder="1" applyAlignment="1">
      <alignment vertical="center" wrapText="1"/>
    </xf>
    <xf numFmtId="0" fontId="7" fillId="0" borderId="29" xfId="2" applyFont="1" applyBorder="1" applyAlignment="1">
      <alignment horizontal="left" vertical="center" indent="1"/>
    </xf>
    <xf numFmtId="0" fontId="10" fillId="0" borderId="37" xfId="2" applyFont="1" applyBorder="1" applyAlignment="1" applyProtection="1">
      <alignment horizontal="left" vertical="center" indent="2"/>
      <protection locked="0"/>
    </xf>
    <xf numFmtId="0" fontId="7" fillId="0" borderId="37" xfId="2" applyFont="1" applyBorder="1" applyAlignment="1" applyProtection="1">
      <alignment horizontal="left" vertical="center" indent="4"/>
      <protection locked="0"/>
    </xf>
    <xf numFmtId="0" fontId="7" fillId="0" borderId="37" xfId="2" applyFont="1" applyBorder="1" applyAlignment="1" applyProtection="1">
      <alignment horizontal="left" vertical="center" indent="6"/>
      <protection locked="0"/>
    </xf>
    <xf numFmtId="0" fontId="15" fillId="0" borderId="50" xfId="2" applyFont="1" applyBorder="1" applyAlignment="1">
      <alignment horizontal="left" vertical="center"/>
    </xf>
    <xf numFmtId="0" fontId="54" fillId="0" borderId="23" xfId="4" applyFont="1" applyFill="1" applyBorder="1" applyAlignment="1" applyProtection="1">
      <alignment horizontal="left" vertical="center" indent="2"/>
      <protection locked="0"/>
    </xf>
    <xf numFmtId="0" fontId="7" fillId="3" borderId="23" xfId="2" applyFont="1" applyFill="1" applyBorder="1" applyAlignment="1">
      <alignment vertical="center"/>
    </xf>
    <xf numFmtId="0" fontId="7" fillId="0" borderId="0" xfId="2" applyFont="1" applyAlignment="1" applyProtection="1">
      <alignment horizontal="left" vertical="center" indent="4"/>
      <protection locked="0"/>
    </xf>
    <xf numFmtId="0" fontId="7" fillId="0" borderId="29" xfId="2" applyFont="1" applyBorder="1" applyAlignment="1" applyProtection="1">
      <alignment horizontal="left" vertical="center" indent="4"/>
      <protection locked="0"/>
    </xf>
    <xf numFmtId="0" fontId="15" fillId="2" borderId="29" xfId="2" applyFont="1" applyFill="1" applyBorder="1" applyAlignment="1">
      <alignment horizontal="left" vertical="center"/>
    </xf>
    <xf numFmtId="0" fontId="23" fillId="0" borderId="28" xfId="4" applyFont="1" applyFill="1" applyBorder="1" applyAlignment="1" applyProtection="1">
      <alignment horizontal="left" vertical="center" wrapText="1"/>
      <protection locked="0"/>
    </xf>
    <xf numFmtId="0" fontId="7" fillId="0" borderId="29" xfId="2" applyFont="1" applyBorder="1" applyAlignment="1">
      <alignment vertical="center"/>
    </xf>
    <xf numFmtId="0" fontId="16" fillId="0" borderId="49" xfId="2" applyFont="1" applyBorder="1" applyAlignment="1" applyProtection="1">
      <alignment vertical="center"/>
      <protection locked="0"/>
    </xf>
    <xf numFmtId="0" fontId="20" fillId="0" borderId="42" xfId="2" applyFont="1" applyBorder="1" applyAlignment="1">
      <alignment horizontal="left" vertical="center"/>
    </xf>
    <xf numFmtId="0" fontId="55" fillId="0" borderId="42" xfId="2" applyFont="1" applyBorder="1" applyAlignment="1">
      <alignment vertical="center"/>
    </xf>
    <xf numFmtId="0" fontId="56" fillId="0" borderId="0" xfId="2" applyFont="1" applyAlignment="1">
      <alignment vertical="center"/>
    </xf>
    <xf numFmtId="0" fontId="57" fillId="0" borderId="0" xfId="2" applyFont="1" applyAlignment="1">
      <alignment vertical="center"/>
    </xf>
    <xf numFmtId="0" fontId="6" fillId="3" borderId="0" xfId="2" applyFont="1" applyFill="1" applyAlignment="1">
      <alignment horizontal="right" vertical="center"/>
    </xf>
    <xf numFmtId="0" fontId="7" fillId="6" borderId="0" xfId="2" applyFont="1" applyFill="1" applyAlignment="1">
      <alignment horizontal="left" vertical="center"/>
    </xf>
    <xf numFmtId="0" fontId="6" fillId="6" borderId="0" xfId="2" applyFont="1" applyFill="1" applyAlignment="1">
      <alignment horizontal="left" vertical="center"/>
    </xf>
    <xf numFmtId="0" fontId="6" fillId="6" borderId="0" xfId="2" applyFont="1" applyFill="1" applyAlignment="1">
      <alignment vertical="center"/>
    </xf>
    <xf numFmtId="0" fontId="28" fillId="6" borderId="0" xfId="2" applyFont="1" applyFill="1" applyAlignment="1">
      <alignment vertical="center"/>
    </xf>
    <xf numFmtId="0" fontId="10" fillId="6" borderId="0" xfId="2" applyFont="1" applyFill="1" applyAlignment="1">
      <alignment vertical="center"/>
    </xf>
    <xf numFmtId="0" fontId="60" fillId="0" borderId="0" xfId="6" applyFont="1"/>
    <xf numFmtId="0" fontId="10" fillId="10" borderId="0" xfId="2" applyFont="1" applyFill="1" applyAlignment="1">
      <alignment vertical="center"/>
    </xf>
    <xf numFmtId="0" fontId="22" fillId="10" borderId="0" xfId="4" applyFont="1" applyFill="1" applyBorder="1" applyAlignment="1"/>
    <xf numFmtId="0" fontId="49" fillId="2" borderId="43" xfId="2" applyFont="1" applyFill="1" applyBorder="1" applyAlignment="1">
      <alignment horizontal="left" vertical="center" wrapText="1"/>
    </xf>
    <xf numFmtId="0" fontId="48" fillId="10" borderId="0" xfId="2" applyFont="1" applyFill="1" applyAlignment="1">
      <alignment horizontal="left" vertical="center"/>
    </xf>
    <xf numFmtId="0" fontId="22" fillId="6" borderId="0" xfId="3" applyFont="1" applyFill="1" applyBorder="1" applyAlignment="1"/>
    <xf numFmtId="0" fontId="22" fillId="0" borderId="0" xfId="3" applyFont="1" applyFill="1" applyBorder="1" applyAlignment="1"/>
    <xf numFmtId="0" fontId="20" fillId="6" borderId="56" xfId="2" applyFont="1" applyFill="1" applyBorder="1" applyAlignment="1">
      <alignment vertical="center" wrapText="1"/>
    </xf>
    <xf numFmtId="0" fontId="15" fillId="0" borderId="0" xfId="2" applyFont="1" applyAlignment="1">
      <alignment vertical="center" wrapText="1"/>
    </xf>
    <xf numFmtId="0" fontId="20" fillId="6" borderId="22" xfId="2" applyFont="1" applyFill="1" applyBorder="1" applyAlignment="1">
      <alignment vertical="center" wrapText="1"/>
    </xf>
    <xf numFmtId="0" fontId="15" fillId="6" borderId="23" xfId="2" applyFont="1" applyFill="1" applyBorder="1" applyAlignment="1">
      <alignment vertical="center" wrapText="1"/>
    </xf>
    <xf numFmtId="0" fontId="15" fillId="6" borderId="57" xfId="2" applyFont="1" applyFill="1" applyBorder="1" applyAlignment="1">
      <alignment vertical="center" wrapText="1"/>
    </xf>
    <xf numFmtId="0" fontId="15" fillId="6" borderId="58" xfId="2" applyFont="1" applyFill="1" applyBorder="1" applyAlignment="1">
      <alignment vertical="center" wrapText="1"/>
    </xf>
    <xf numFmtId="0" fontId="15" fillId="6" borderId="0" xfId="2" applyFont="1" applyFill="1" applyAlignment="1">
      <alignment vertical="center" wrapText="1"/>
    </xf>
    <xf numFmtId="0" fontId="17" fillId="6" borderId="58" xfId="2" applyFont="1" applyFill="1" applyBorder="1" applyAlignment="1">
      <alignment vertical="center" wrapText="1"/>
    </xf>
    <xf numFmtId="0" fontId="17" fillId="6" borderId="59" xfId="2" applyFont="1" applyFill="1" applyBorder="1" applyAlignment="1">
      <alignment vertical="center" wrapText="1"/>
    </xf>
    <xf numFmtId="0" fontId="17" fillId="6" borderId="25" xfId="2" applyFont="1" applyFill="1" applyBorder="1" applyAlignment="1">
      <alignment vertical="center" wrapText="1"/>
    </xf>
    <xf numFmtId="0" fontId="15" fillId="6" borderId="26" xfId="2" applyFont="1" applyFill="1" applyBorder="1" applyAlignment="1">
      <alignment vertical="center" wrapText="1"/>
    </xf>
    <xf numFmtId="0" fontId="15" fillId="0" borderId="35" xfId="2" applyFont="1" applyBorder="1" applyAlignment="1">
      <alignment horizontal="left" vertical="center"/>
    </xf>
    <xf numFmtId="0" fontId="7" fillId="0" borderId="35" xfId="2" applyFont="1" applyBorder="1" applyAlignment="1">
      <alignment vertical="center"/>
    </xf>
    <xf numFmtId="0" fontId="6" fillId="0" borderId="0" xfId="6" applyFont="1" applyAlignment="1">
      <alignment wrapText="1"/>
    </xf>
    <xf numFmtId="0" fontId="62" fillId="0" borderId="0" xfId="2" applyFont="1" applyAlignment="1">
      <alignment horizontal="left" vertical="center"/>
    </xf>
    <xf numFmtId="0" fontId="10" fillId="0" borderId="8" xfId="2" applyFont="1" applyBorder="1" applyAlignment="1">
      <alignment horizontal="left" vertical="center"/>
    </xf>
    <xf numFmtId="0" fontId="6" fillId="0" borderId="8" xfId="0" applyFont="1" applyBorder="1" applyAlignment="1">
      <alignment horizontal="left" vertical="center"/>
    </xf>
    <xf numFmtId="0" fontId="6" fillId="0" borderId="8" xfId="0" applyFont="1" applyBorder="1" applyAlignment="1">
      <alignment horizontal="left" vertical="center" wrapText="1"/>
    </xf>
    <xf numFmtId="0" fontId="15" fillId="0" borderId="8" xfId="0" applyFont="1" applyBorder="1" applyAlignment="1">
      <alignment horizontal="left" vertical="center"/>
    </xf>
    <xf numFmtId="0" fontId="63" fillId="0" borderId="0" xfId="0" applyFont="1"/>
    <xf numFmtId="0" fontId="46" fillId="0" borderId="0" xfId="0" applyFont="1"/>
    <xf numFmtId="0" fontId="46" fillId="0" borderId="9" xfId="0" applyFont="1" applyBorder="1"/>
    <xf numFmtId="0" fontId="46" fillId="0" borderId="10" xfId="0" applyFont="1" applyBorder="1"/>
    <xf numFmtId="0" fontId="46" fillId="0" borderId="8" xfId="0" applyFont="1" applyBorder="1"/>
    <xf numFmtId="0" fontId="41" fillId="0" borderId="9" xfId="0" applyFont="1" applyBorder="1"/>
    <xf numFmtId="0" fontId="41" fillId="0" borderId="0" xfId="0" applyFont="1"/>
    <xf numFmtId="0" fontId="46" fillId="0" borderId="7" xfId="0" applyFont="1" applyBorder="1"/>
    <xf numFmtId="0" fontId="41" fillId="0" borderId="7" xfId="0" applyFont="1" applyBorder="1" applyAlignment="1">
      <alignment horizontal="left" vertical="center" wrapText="1"/>
    </xf>
    <xf numFmtId="0" fontId="41" fillId="0" borderId="7" xfId="0" applyFont="1" applyBorder="1"/>
    <xf numFmtId="0" fontId="46" fillId="0" borderId="15" xfId="0" applyFont="1" applyBorder="1"/>
    <xf numFmtId="0" fontId="46" fillId="0" borderId="10" xfId="0" applyFont="1" applyBorder="1" applyAlignment="1">
      <alignment wrapText="1"/>
    </xf>
    <xf numFmtId="0" fontId="46" fillId="0" borderId="6" xfId="0" applyFont="1" applyBorder="1" applyAlignment="1">
      <alignment vertical="center"/>
    </xf>
    <xf numFmtId="0" fontId="46" fillId="0" borderId="8" xfId="0" applyFont="1" applyBorder="1" applyAlignment="1">
      <alignment vertical="center" wrapText="1"/>
    </xf>
    <xf numFmtId="0" fontId="46" fillId="0" borderId="10" xfId="0" applyFont="1" applyBorder="1" applyAlignment="1">
      <alignment vertical="center"/>
    </xf>
    <xf numFmtId="0" fontId="46" fillId="0" borderId="0" xfId="0" applyFont="1" applyAlignment="1">
      <alignment horizontal="left"/>
    </xf>
    <xf numFmtId="0" fontId="46" fillId="0" borderId="10" xfId="0" applyFont="1" applyBorder="1" applyAlignment="1">
      <alignment horizontal="left"/>
    </xf>
    <xf numFmtId="0" fontId="64" fillId="0" borderId="0" xfId="0" applyFont="1"/>
    <xf numFmtId="0" fontId="46" fillId="0" borderId="8" xfId="0" applyFont="1" applyBorder="1" applyAlignment="1">
      <alignment vertical="center"/>
    </xf>
    <xf numFmtId="0" fontId="67" fillId="6" borderId="0" xfId="2" applyFont="1" applyFill="1" applyAlignment="1">
      <alignment vertical="center"/>
    </xf>
    <xf numFmtId="0" fontId="56" fillId="6" borderId="0" xfId="2" applyFont="1" applyFill="1" applyAlignment="1">
      <alignment vertical="center"/>
    </xf>
    <xf numFmtId="0" fontId="46" fillId="6" borderId="0" xfId="2" applyFont="1" applyFill="1" applyAlignment="1">
      <alignment horizontal="left" vertical="center"/>
    </xf>
    <xf numFmtId="0" fontId="56" fillId="6" borderId="0" xfId="2" applyFont="1" applyFill="1" applyAlignment="1">
      <alignment horizontal="left" vertical="center"/>
    </xf>
    <xf numFmtId="0" fontId="57" fillId="6" borderId="0" xfId="2" applyFont="1" applyFill="1" applyAlignment="1">
      <alignment horizontal="left" vertical="center"/>
    </xf>
    <xf numFmtId="0" fontId="68" fillId="6" borderId="0" xfId="2" applyFont="1" applyFill="1" applyAlignment="1">
      <alignment horizontal="left" vertical="center"/>
    </xf>
    <xf numFmtId="0" fontId="66" fillId="6" borderId="0" xfId="2" applyFont="1" applyFill="1" applyAlignment="1">
      <alignment vertical="center"/>
    </xf>
    <xf numFmtId="0" fontId="56" fillId="6" borderId="0" xfId="2" applyFont="1" applyFill="1" applyAlignment="1">
      <alignment vertical="center" wrapText="1"/>
    </xf>
    <xf numFmtId="0" fontId="68" fillId="6" borderId="0" xfId="2" applyFont="1" applyFill="1" applyAlignment="1">
      <alignment vertical="center"/>
    </xf>
    <xf numFmtId="0" fontId="57" fillId="6" borderId="0" xfId="2" applyFont="1" applyFill="1" applyAlignment="1">
      <alignment vertical="center"/>
    </xf>
    <xf numFmtId="0" fontId="69" fillId="0" borderId="0" xfId="2" applyFont="1" applyAlignment="1">
      <alignment horizontal="left" vertical="center"/>
    </xf>
    <xf numFmtId="0" fontId="6" fillId="12" borderId="0" xfId="2" applyFont="1" applyFill="1" applyAlignment="1">
      <alignment horizontal="left" vertical="center"/>
    </xf>
    <xf numFmtId="0" fontId="15" fillId="6" borderId="59" xfId="2" applyFont="1" applyFill="1" applyBorder="1" applyAlignment="1">
      <alignment vertical="center" wrapText="1"/>
    </xf>
    <xf numFmtId="0" fontId="52" fillId="0" borderId="8" xfId="0" applyFont="1" applyBorder="1" applyAlignment="1">
      <alignment vertical="center" wrapText="1"/>
    </xf>
    <xf numFmtId="0" fontId="10" fillId="0" borderId="8" xfId="2" applyFont="1" applyBorder="1" applyAlignment="1">
      <alignment vertical="center" wrapText="1"/>
    </xf>
    <xf numFmtId="0" fontId="7" fillId="0" borderId="10" xfId="2" applyFont="1" applyBorder="1" applyAlignment="1">
      <alignment vertical="center" wrapText="1"/>
    </xf>
    <xf numFmtId="0" fontId="46" fillId="0" borderId="26" xfId="0" applyFont="1" applyBorder="1"/>
    <xf numFmtId="0" fontId="7" fillId="3" borderId="10" xfId="2" applyFont="1" applyFill="1" applyBorder="1" applyAlignment="1">
      <alignment horizontal="center" vertical="center" wrapText="1"/>
    </xf>
    <xf numFmtId="0" fontId="6" fillId="0" borderId="10" xfId="2" applyFont="1" applyBorder="1" applyAlignment="1">
      <alignment vertical="center"/>
    </xf>
    <xf numFmtId="0" fontId="16" fillId="0" borderId="0" xfId="2" applyFont="1" applyAlignment="1">
      <alignment horizontal="left" vertical="center" wrapText="1"/>
    </xf>
    <xf numFmtId="0" fontId="56" fillId="6" borderId="0" xfId="2" applyFont="1" applyFill="1" applyAlignment="1">
      <alignment horizontal="left" vertical="center" wrapText="1" indent="2"/>
    </xf>
    <xf numFmtId="0" fontId="16" fillId="0" borderId="0" xfId="2" applyFont="1" applyAlignment="1">
      <alignment horizontal="left" vertical="center"/>
    </xf>
    <xf numFmtId="0" fontId="10" fillId="6" borderId="0" xfId="2" applyFont="1" applyFill="1" applyAlignment="1">
      <alignment horizontal="left" vertical="center"/>
    </xf>
    <xf numFmtId="0" fontId="16" fillId="0" borderId="35" xfId="2" applyFont="1" applyBorder="1" applyAlignment="1">
      <alignment horizontal="left" vertical="center"/>
    </xf>
    <xf numFmtId="0" fontId="14" fillId="0" borderId="7" xfId="2" applyFont="1" applyBorder="1" applyAlignment="1">
      <alignment horizontal="left" vertical="center" wrapText="1"/>
    </xf>
    <xf numFmtId="0" fontId="23" fillId="6" borderId="0" xfId="4" applyFont="1" applyFill="1" applyBorder="1" applyAlignment="1">
      <alignment horizontal="center" vertical="center"/>
    </xf>
    <xf numFmtId="0" fontId="24" fillId="6" borderId="0" xfId="2" applyFont="1" applyFill="1" applyAlignment="1">
      <alignment vertical="center"/>
    </xf>
    <xf numFmtId="0" fontId="10" fillId="0" borderId="0" xfId="2" applyFont="1" applyAlignment="1">
      <alignment vertical="center"/>
    </xf>
    <xf numFmtId="0" fontId="36" fillId="6" borderId="0" xfId="4" applyFont="1" applyFill="1" applyAlignment="1"/>
    <xf numFmtId="0" fontId="37" fillId="6" borderId="0" xfId="6" applyFont="1" applyFill="1" applyAlignment="1">
      <alignment vertical="center"/>
    </xf>
    <xf numFmtId="0" fontId="38" fillId="3" borderId="0" xfId="4" applyFont="1" applyFill="1" applyBorder="1" applyAlignment="1">
      <alignment horizontal="left" vertical="center" wrapText="1"/>
    </xf>
    <xf numFmtId="0" fontId="15" fillId="6" borderId="0" xfId="2" applyFont="1" applyFill="1" applyAlignment="1">
      <alignment horizontal="left" vertical="center" indent="1"/>
    </xf>
    <xf numFmtId="0" fontId="45" fillId="6" borderId="0" xfId="6" applyFont="1" applyFill="1" applyAlignment="1">
      <alignment vertical="center" wrapText="1"/>
    </xf>
    <xf numFmtId="0" fontId="15" fillId="6" borderId="0" xfId="6" applyFont="1" applyFill="1" applyAlignment="1">
      <alignment horizontal="left" vertical="center" wrapText="1" indent="2"/>
    </xf>
    <xf numFmtId="0" fontId="43" fillId="6" borderId="0" xfId="6" applyFont="1" applyFill="1" applyAlignment="1">
      <alignment vertical="center"/>
    </xf>
    <xf numFmtId="0" fontId="41" fillId="0" borderId="16" xfId="0" applyFont="1" applyBorder="1" applyAlignment="1">
      <alignment horizontal="left" vertical="center" wrapText="1"/>
    </xf>
    <xf numFmtId="0" fontId="6" fillId="13" borderId="0" xfId="2" applyFont="1" applyFill="1" applyAlignment="1">
      <alignment horizontal="left" vertical="center"/>
    </xf>
    <xf numFmtId="0" fontId="2" fillId="0" borderId="0" xfId="1"/>
    <xf numFmtId="0" fontId="15" fillId="3" borderId="26" xfId="2" applyFont="1" applyFill="1" applyBorder="1" applyAlignment="1">
      <alignment vertical="center"/>
    </xf>
    <xf numFmtId="0" fontId="6" fillId="0" borderId="0" xfId="0" applyFont="1"/>
    <xf numFmtId="0" fontId="18" fillId="0" borderId="6" xfId="2" applyFont="1" applyBorder="1" applyAlignment="1">
      <alignment horizontal="left" vertical="center" wrapText="1"/>
    </xf>
    <xf numFmtId="0" fontId="70" fillId="14" borderId="0" xfId="1" applyFont="1" applyFill="1" applyAlignment="1">
      <alignment wrapText="1"/>
    </xf>
    <xf numFmtId="0" fontId="71" fillId="0" borderId="0" xfId="0" applyFont="1"/>
    <xf numFmtId="0" fontId="72" fillId="4" borderId="8" xfId="2" applyFont="1" applyFill="1" applyBorder="1" applyAlignment="1">
      <alignment horizontal="left" vertical="center" wrapText="1"/>
    </xf>
    <xf numFmtId="0" fontId="72" fillId="0" borderId="8" xfId="2" applyFont="1" applyBorder="1" applyAlignment="1">
      <alignment horizontal="left" vertical="center"/>
    </xf>
    <xf numFmtId="0" fontId="72" fillId="0" borderId="6" xfId="2" applyFont="1" applyBorder="1" applyAlignment="1">
      <alignment horizontal="left" vertical="center" wrapText="1"/>
    </xf>
    <xf numFmtId="0" fontId="73" fillId="0" borderId="8" xfId="2" applyFont="1" applyBorder="1" applyAlignment="1">
      <alignment vertical="center" wrapText="1"/>
    </xf>
    <xf numFmtId="0" fontId="73" fillId="3" borderId="8" xfId="2" applyFont="1" applyFill="1" applyBorder="1" applyAlignment="1">
      <alignment horizontal="center" vertical="center" wrapText="1"/>
    </xf>
    <xf numFmtId="0" fontId="71" fillId="0" borderId="8" xfId="0" applyFont="1" applyBorder="1" applyAlignment="1">
      <alignment vertical="center"/>
    </xf>
    <xf numFmtId="0" fontId="74" fillId="14" borderId="0" xfId="1" applyFont="1" applyFill="1"/>
    <xf numFmtId="0" fontId="71" fillId="0" borderId="10" xfId="0" applyFont="1" applyBorder="1"/>
    <xf numFmtId="0" fontId="76" fillId="0" borderId="0" xfId="0" applyFont="1"/>
    <xf numFmtId="0" fontId="77" fillId="0" borderId="0" xfId="0" applyFont="1"/>
    <xf numFmtId="0" fontId="71" fillId="0" borderId="0" xfId="0" applyFont="1" applyAlignment="1">
      <alignment horizontal="left"/>
    </xf>
    <xf numFmtId="0" fontId="77" fillId="0" borderId="7" xfId="2" applyFont="1" applyBorder="1" applyAlignment="1">
      <alignment horizontal="left" vertical="center" wrapText="1"/>
    </xf>
    <xf numFmtId="0" fontId="78" fillId="0" borderId="8" xfId="2" applyFont="1" applyBorder="1" applyAlignment="1">
      <alignment horizontal="left" vertical="center" wrapText="1"/>
    </xf>
    <xf numFmtId="0" fontId="79" fillId="0" borderId="8" xfId="2" applyFont="1" applyBorder="1" applyAlignment="1">
      <alignment horizontal="left" vertical="center" wrapText="1"/>
    </xf>
    <xf numFmtId="0" fontId="73" fillId="3" borderId="8" xfId="2" applyFont="1" applyFill="1" applyBorder="1" applyAlignment="1">
      <alignment vertical="center" wrapText="1"/>
    </xf>
    <xf numFmtId="0" fontId="71" fillId="5" borderId="8" xfId="2" applyFont="1" applyFill="1" applyBorder="1" applyAlignment="1">
      <alignment horizontal="left" vertical="center"/>
    </xf>
    <xf numFmtId="0" fontId="80" fillId="0" borderId="7" xfId="2" applyFont="1" applyBorder="1" applyAlignment="1">
      <alignment horizontal="left" vertical="center"/>
    </xf>
    <xf numFmtId="0" fontId="79" fillId="0" borderId="8" xfId="2" applyFont="1" applyBorder="1" applyAlignment="1">
      <alignment horizontal="left" vertical="center"/>
    </xf>
    <xf numFmtId="0" fontId="80" fillId="0" borderId="8" xfId="2" applyFont="1" applyBorder="1" applyAlignment="1">
      <alignment horizontal="left" vertical="center"/>
    </xf>
    <xf numFmtId="0" fontId="80" fillId="0" borderId="5" xfId="2" applyFont="1" applyBorder="1" applyAlignment="1">
      <alignment horizontal="left" vertical="center" wrapText="1"/>
    </xf>
    <xf numFmtId="0" fontId="79" fillId="0" borderId="6" xfId="2" applyFont="1" applyBorder="1" applyAlignment="1">
      <alignment horizontal="left" vertical="center" wrapText="1"/>
    </xf>
    <xf numFmtId="0" fontId="79" fillId="0" borderId="6" xfId="2" applyFont="1" applyBorder="1" applyAlignment="1">
      <alignment horizontal="left" vertical="center"/>
    </xf>
    <xf numFmtId="0" fontId="80" fillId="0" borderId="6" xfId="2" applyFont="1" applyBorder="1" applyAlignment="1">
      <alignment horizontal="left" vertical="center" wrapText="1"/>
    </xf>
    <xf numFmtId="0" fontId="73" fillId="0" borderId="8" xfId="2" applyFont="1" applyBorder="1" applyAlignment="1">
      <alignment vertical="center"/>
    </xf>
    <xf numFmtId="0" fontId="71" fillId="0" borderId="8" xfId="2" applyFont="1" applyBorder="1" applyAlignment="1">
      <alignment vertical="center"/>
    </xf>
    <xf numFmtId="0" fontId="81" fillId="0" borderId="8" xfId="0" applyFont="1" applyBorder="1" applyAlignment="1">
      <alignment vertical="center"/>
    </xf>
    <xf numFmtId="0" fontId="81" fillId="0" borderId="8" xfId="0" applyFont="1" applyBorder="1" applyAlignment="1">
      <alignment vertical="center" wrapText="1"/>
    </xf>
    <xf numFmtId="0" fontId="71" fillId="0" borderId="8" xfId="0" applyFont="1" applyBorder="1"/>
    <xf numFmtId="0" fontId="77" fillId="0" borderId="7" xfId="0" applyFont="1" applyBorder="1" applyAlignment="1">
      <alignment vertical="center"/>
    </xf>
    <xf numFmtId="0" fontId="71" fillId="0" borderId="8" xfId="2" applyFont="1" applyBorder="1" applyAlignment="1">
      <alignment horizontal="left" vertical="center"/>
    </xf>
    <xf numFmtId="0" fontId="71" fillId="2" borderId="8" xfId="2" applyFont="1" applyFill="1" applyBorder="1" applyAlignment="1">
      <alignment vertical="center"/>
    </xf>
    <xf numFmtId="0" fontId="73" fillId="14" borderId="8" xfId="2" applyFont="1" applyFill="1" applyBorder="1" applyAlignment="1">
      <alignment vertical="center" wrapText="1"/>
    </xf>
    <xf numFmtId="0" fontId="77" fillId="0" borderId="9" xfId="0" applyFont="1" applyBorder="1"/>
    <xf numFmtId="0" fontId="71" fillId="0" borderId="10" xfId="0" applyFont="1" applyBorder="1" applyAlignment="1">
      <alignment horizontal="left"/>
    </xf>
    <xf numFmtId="0" fontId="6" fillId="0" borderId="18" xfId="2" applyFont="1" applyBorder="1" applyAlignment="1">
      <alignment vertical="center"/>
    </xf>
    <xf numFmtId="0" fontId="75" fillId="14" borderId="0" xfId="1" applyFont="1" applyFill="1"/>
    <xf numFmtId="0" fontId="6" fillId="2" borderId="57" xfId="2" applyFont="1" applyFill="1" applyBorder="1" applyAlignment="1">
      <alignment horizontal="left" vertical="center" wrapText="1"/>
    </xf>
    <xf numFmtId="0" fontId="82" fillId="0" borderId="8" xfId="2" applyFont="1" applyBorder="1" applyAlignment="1">
      <alignment vertical="center" wrapText="1"/>
    </xf>
    <xf numFmtId="0" fontId="83" fillId="4" borderId="8" xfId="2" applyFont="1" applyFill="1" applyBorder="1" applyAlignment="1">
      <alignment horizontal="left" vertical="center" wrapText="1"/>
    </xf>
    <xf numFmtId="0" fontId="73" fillId="3" borderId="57" xfId="2" applyFont="1" applyFill="1" applyBorder="1" applyAlignment="1">
      <alignment vertical="center" wrapText="1"/>
    </xf>
    <xf numFmtId="0" fontId="7" fillId="3" borderId="59" xfId="2" applyFont="1" applyFill="1" applyBorder="1" applyAlignment="1">
      <alignment vertical="center" wrapText="1"/>
    </xf>
    <xf numFmtId="0" fontId="2" fillId="5" borderId="8" xfId="1" applyFill="1" applyBorder="1" applyAlignment="1">
      <alignment horizontal="left" vertical="center"/>
    </xf>
    <xf numFmtId="0" fontId="8" fillId="10" borderId="8" xfId="1" applyFont="1" applyFill="1" applyBorder="1" applyAlignment="1">
      <alignment horizontal="left" vertical="center" wrapText="1" indent="1"/>
    </xf>
    <xf numFmtId="0" fontId="8" fillId="10" borderId="8" xfId="1" applyFont="1" applyFill="1" applyBorder="1" applyAlignment="1">
      <alignment horizontal="left" vertical="center" wrapText="1" indent="3"/>
    </xf>
    <xf numFmtId="0" fontId="2" fillId="14" borderId="29" xfId="1" applyFill="1" applyBorder="1"/>
    <xf numFmtId="0" fontId="7" fillId="0" borderId="18" xfId="2" applyFont="1" applyBorder="1" applyAlignment="1">
      <alignment horizontal="left" vertical="center" wrapText="1" indent="3"/>
    </xf>
    <xf numFmtId="0" fontId="7" fillId="2" borderId="8" xfId="2" applyFont="1" applyFill="1" applyBorder="1" applyAlignment="1">
      <alignment horizontal="center" vertical="center" wrapText="1"/>
    </xf>
    <xf numFmtId="167" fontId="7" fillId="2" borderId="8" xfId="2" applyNumberFormat="1" applyFont="1" applyFill="1" applyBorder="1" applyAlignment="1">
      <alignment horizontal="center" vertical="center" wrapText="1"/>
    </xf>
    <xf numFmtId="0" fontId="18" fillId="0" borderId="0" xfId="2" applyFont="1" applyAlignment="1">
      <alignment horizontal="left" vertical="center"/>
    </xf>
    <xf numFmtId="0" fontId="7" fillId="2" borderId="8" xfId="2" applyFont="1" applyFill="1" applyBorder="1" applyAlignment="1">
      <alignment vertical="center" wrapText="1"/>
    </xf>
    <xf numFmtId="168" fontId="6" fillId="0" borderId="0" xfId="8" applyNumberFormat="1" applyFont="1" applyFill="1" applyAlignment="1">
      <alignment horizontal="left" vertical="center"/>
    </xf>
    <xf numFmtId="0" fontId="15" fillId="0" borderId="0" xfId="0" applyFont="1" applyAlignment="1">
      <alignment horizontal="left" vertical="center"/>
    </xf>
    <xf numFmtId="164" fontId="15" fillId="0" borderId="0" xfId="0" applyNumberFormat="1" applyFont="1" applyAlignment="1">
      <alignment horizontal="left" vertical="center"/>
    </xf>
    <xf numFmtId="0" fontId="62" fillId="0" borderId="0" xfId="0" applyFont="1" applyAlignment="1">
      <alignment horizontal="left" vertical="center"/>
    </xf>
    <xf numFmtId="168" fontId="15" fillId="10" borderId="0" xfId="0" applyNumberFormat="1" applyFont="1" applyFill="1" applyAlignment="1">
      <alignment horizontal="left" vertical="center"/>
    </xf>
    <xf numFmtId="0" fontId="89" fillId="14" borderId="0" xfId="1" applyFont="1" applyFill="1" applyAlignment="1">
      <alignment wrapText="1"/>
    </xf>
    <xf numFmtId="0" fontId="89" fillId="14" borderId="0" xfId="1" applyFont="1" applyFill="1"/>
    <xf numFmtId="0" fontId="52" fillId="10" borderId="0" xfId="0" applyFont="1" applyFill="1" applyAlignment="1">
      <alignment horizontal="left"/>
    </xf>
    <xf numFmtId="0" fontId="4" fillId="10" borderId="8" xfId="2" applyFont="1" applyFill="1" applyBorder="1" applyAlignment="1">
      <alignment horizontal="left" vertical="center"/>
    </xf>
    <xf numFmtId="0" fontId="4" fillId="10" borderId="6" xfId="2" applyFont="1" applyFill="1" applyBorder="1" applyAlignment="1">
      <alignment horizontal="left" vertical="center" wrapText="1"/>
    </xf>
    <xf numFmtId="0" fontId="52" fillId="10" borderId="10" xfId="0" applyFont="1" applyFill="1" applyBorder="1" applyAlignment="1">
      <alignment horizontal="left"/>
    </xf>
    <xf numFmtId="0" fontId="62" fillId="0" borderId="8" xfId="2" applyFont="1" applyBorder="1" applyAlignment="1">
      <alignment horizontal="left" vertical="center"/>
    </xf>
    <xf numFmtId="0" fontId="73" fillId="2" borderId="8" xfId="2" applyFont="1" applyFill="1" applyBorder="1" applyAlignment="1">
      <alignment vertical="center" wrapText="1"/>
    </xf>
    <xf numFmtId="0" fontId="10" fillId="10" borderId="8" xfId="2" applyFont="1" applyFill="1" applyBorder="1" applyAlignment="1">
      <alignment horizontal="left" vertical="center" wrapText="1"/>
    </xf>
    <xf numFmtId="0" fontId="6" fillId="10" borderId="8" xfId="0" applyFont="1" applyFill="1" applyBorder="1" applyAlignment="1">
      <alignment wrapText="1"/>
    </xf>
    <xf numFmtId="0" fontId="73" fillId="3" borderId="59" xfId="2" applyFont="1" applyFill="1" applyBorder="1" applyAlignment="1">
      <alignment vertical="center" wrapText="1"/>
    </xf>
    <xf numFmtId="0" fontId="7" fillId="2" borderId="10" xfId="2" applyFont="1" applyFill="1" applyBorder="1" applyAlignment="1">
      <alignment vertical="center" wrapText="1"/>
    </xf>
    <xf numFmtId="0" fontId="4" fillId="10" borderId="6" xfId="2" applyFont="1" applyFill="1" applyBorder="1" applyAlignment="1">
      <alignment horizontal="left" vertical="center"/>
    </xf>
    <xf numFmtId="0" fontId="7" fillId="10" borderId="8" xfId="2" applyFont="1" applyFill="1" applyBorder="1" applyAlignment="1">
      <alignment horizontal="left" vertical="center" wrapText="1"/>
    </xf>
    <xf numFmtId="0" fontId="6" fillId="10" borderId="8" xfId="2" applyFont="1" applyFill="1" applyBorder="1" applyAlignment="1">
      <alignment horizontal="left" vertical="center"/>
    </xf>
    <xf numFmtId="0" fontId="46" fillId="10" borderId="8" xfId="0" applyFont="1" applyFill="1" applyBorder="1"/>
    <xf numFmtId="0" fontId="90" fillId="4" borderId="8" xfId="2" applyFont="1" applyFill="1" applyBorder="1" applyAlignment="1">
      <alignment horizontal="left" vertical="center" wrapText="1"/>
    </xf>
    <xf numFmtId="0" fontId="35" fillId="10" borderId="7" xfId="2" applyFont="1" applyFill="1" applyBorder="1" applyAlignment="1">
      <alignment horizontal="left" vertical="center"/>
    </xf>
    <xf numFmtId="0" fontId="16" fillId="10" borderId="8" xfId="2" applyFont="1" applyFill="1" applyBorder="1" applyAlignment="1">
      <alignment horizontal="left" vertical="center" wrapText="1"/>
    </xf>
    <xf numFmtId="0" fontId="73" fillId="3" borderId="15" xfId="2" applyFont="1" applyFill="1" applyBorder="1" applyAlignment="1">
      <alignment vertical="center" wrapText="1"/>
    </xf>
    <xf numFmtId="0" fontId="7" fillId="10" borderId="18" xfId="2" applyFont="1" applyFill="1" applyBorder="1" applyAlignment="1">
      <alignment horizontal="left" vertical="center" wrapText="1"/>
    </xf>
    <xf numFmtId="0" fontId="52" fillId="0" borderId="0" xfId="0" applyFont="1"/>
    <xf numFmtId="0" fontId="89" fillId="3" borderId="8" xfId="1" applyFont="1" applyFill="1" applyBorder="1" applyAlignment="1">
      <alignment vertical="center" wrapText="1"/>
    </xf>
    <xf numFmtId="0" fontId="52" fillId="0" borderId="10" xfId="0" applyFont="1" applyBorder="1"/>
    <xf numFmtId="0" fontId="92" fillId="14" borderId="0" xfId="1" applyFont="1" applyFill="1" applyAlignment="1">
      <alignment wrapText="1"/>
    </xf>
    <xf numFmtId="0" fontId="92" fillId="14" borderId="0" xfId="1" applyFont="1" applyFill="1"/>
    <xf numFmtId="0" fontId="87" fillId="4" borderId="8" xfId="2" applyFont="1" applyFill="1" applyBorder="1" applyAlignment="1">
      <alignment horizontal="left" vertical="center" wrapText="1"/>
    </xf>
    <xf numFmtId="0" fontId="88" fillId="0" borderId="8" xfId="2" applyFont="1" applyBorder="1" applyAlignment="1">
      <alignment horizontal="left" vertical="center"/>
    </xf>
    <xf numFmtId="0" fontId="88" fillId="0" borderId="6" xfId="2" applyFont="1" applyBorder="1" applyAlignment="1">
      <alignment horizontal="left" vertical="center" wrapText="1"/>
    </xf>
    <xf numFmtId="0" fontId="52" fillId="0" borderId="8" xfId="0" applyFont="1" applyBorder="1"/>
    <xf numFmtId="0" fontId="81" fillId="14" borderId="8" xfId="2" applyFont="1" applyFill="1" applyBorder="1" applyAlignment="1">
      <alignment horizontal="left" vertical="center" wrapText="1"/>
    </xf>
    <xf numFmtId="0" fontId="15" fillId="0" borderId="8" xfId="2" applyFont="1" applyBorder="1" applyAlignment="1">
      <alignment horizontal="left" vertical="center"/>
    </xf>
    <xf numFmtId="0" fontId="6" fillId="2" borderId="15" xfId="2" applyFont="1" applyFill="1" applyBorder="1" applyAlignment="1">
      <alignment horizontal="left" vertical="center" wrapText="1"/>
    </xf>
    <xf numFmtId="0" fontId="7" fillId="10" borderId="15" xfId="2" applyFont="1" applyFill="1" applyBorder="1" applyAlignment="1">
      <alignment horizontal="left" vertical="center" wrapText="1"/>
    </xf>
    <xf numFmtId="0" fontId="7" fillId="15" borderId="8" xfId="2" applyFont="1" applyFill="1" applyBorder="1" applyAlignment="1">
      <alignment vertical="center" wrapText="1"/>
    </xf>
    <xf numFmtId="0" fontId="62" fillId="0" borderId="7" xfId="2" applyFont="1" applyBorder="1" applyAlignment="1">
      <alignment horizontal="left" vertical="center"/>
    </xf>
    <xf numFmtId="0" fontId="85" fillId="15" borderId="8" xfId="2" applyFont="1" applyFill="1" applyBorder="1" applyAlignment="1">
      <alignment vertical="center" wrapText="1"/>
    </xf>
    <xf numFmtId="0" fontId="81" fillId="0" borderId="0" xfId="0" applyFont="1"/>
    <xf numFmtId="0" fontId="73" fillId="3" borderId="8" xfId="2" applyFont="1" applyFill="1" applyBorder="1" applyAlignment="1">
      <alignment vertical="center"/>
    </xf>
    <xf numFmtId="0" fontId="81" fillId="0" borderId="10" xfId="0" applyFont="1" applyBorder="1"/>
    <xf numFmtId="0" fontId="62" fillId="0" borderId="7" xfId="2" applyFont="1" applyBorder="1" applyAlignment="1">
      <alignment horizontal="center" vertical="center"/>
    </xf>
    <xf numFmtId="0" fontId="70" fillId="2" borderId="0" xfId="1" applyFont="1" applyFill="1"/>
    <xf numFmtId="0" fontId="61" fillId="0" borderId="0" xfId="2" applyFont="1" applyAlignment="1">
      <alignment horizontal="left" vertical="center"/>
    </xf>
    <xf numFmtId="0" fontId="61" fillId="0" borderId="6" xfId="2" applyFont="1" applyBorder="1" applyAlignment="1">
      <alignment horizontal="left" vertical="center" wrapText="1"/>
    </xf>
    <xf numFmtId="0" fontId="6" fillId="0" borderId="20" xfId="0" applyFont="1" applyBorder="1" applyAlignment="1">
      <alignment vertical="center" wrapText="1" shrinkToFit="1"/>
    </xf>
    <xf numFmtId="0" fontId="6" fillId="6" borderId="64" xfId="0" applyFont="1" applyFill="1" applyBorder="1"/>
    <xf numFmtId="0" fontId="6" fillId="0" borderId="64" xfId="0" applyFont="1" applyBorder="1"/>
    <xf numFmtId="168" fontId="6" fillId="0" borderId="0" xfId="8" applyNumberFormat="1" applyFont="1" applyAlignment="1">
      <alignment horizontal="right"/>
    </xf>
    <xf numFmtId="0" fontId="0" fillId="0" borderId="43" xfId="0" applyBorder="1"/>
    <xf numFmtId="0" fontId="0" fillId="0" borderId="65" xfId="0" applyBorder="1"/>
    <xf numFmtId="0" fontId="0" fillId="0" borderId="43" xfId="0" applyBorder="1" applyAlignment="1">
      <alignment horizontal="right"/>
    </xf>
    <xf numFmtId="165" fontId="0" fillId="0" borderId="43" xfId="8" applyNumberFormat="1" applyFont="1" applyBorder="1" applyAlignment="1">
      <alignment horizontal="right"/>
    </xf>
    <xf numFmtId="165" fontId="0" fillId="0" borderId="43" xfId="8" applyNumberFormat="1" applyFont="1" applyBorder="1" applyAlignment="1">
      <alignment horizontal="center"/>
    </xf>
    <xf numFmtId="0" fontId="6" fillId="10" borderId="64" xfId="0" applyFont="1" applyFill="1" applyBorder="1"/>
    <xf numFmtId="0" fontId="6" fillId="0" borderId="43" xfId="0" applyFont="1" applyBorder="1"/>
    <xf numFmtId="165" fontId="6" fillId="0" borderId="43" xfId="8" applyNumberFormat="1" applyFont="1" applyBorder="1" applyAlignment="1">
      <alignment horizontal="right"/>
    </xf>
    <xf numFmtId="165" fontId="6" fillId="0" borderId="43" xfId="8" applyNumberFormat="1" applyFont="1" applyBorder="1" applyAlignment="1">
      <alignment horizontal="center"/>
    </xf>
    <xf numFmtId="0" fontId="95" fillId="0" borderId="43" xfId="0" applyFont="1" applyBorder="1"/>
    <xf numFmtId="168" fontId="14" fillId="0" borderId="42" xfId="8" applyNumberFormat="1" applyFont="1" applyBorder="1"/>
    <xf numFmtId="164" fontId="6" fillId="0" borderId="0" xfId="5" applyFont="1" applyBorder="1"/>
    <xf numFmtId="0" fontId="89" fillId="14" borderId="0" xfId="1" applyFont="1" applyFill="1" applyAlignment="1">
      <alignment vertical="top" wrapText="1"/>
    </xf>
    <xf numFmtId="0" fontId="73" fillId="3" borderId="10" xfId="2" applyFont="1" applyFill="1" applyBorder="1" applyAlignment="1">
      <alignment horizontal="center" vertical="center" wrapText="1"/>
    </xf>
    <xf numFmtId="0" fontId="89" fillId="3" borderId="8" xfId="1" applyFont="1" applyFill="1" applyBorder="1" applyAlignment="1">
      <alignment horizontal="center" vertical="center" wrapText="1"/>
    </xf>
    <xf numFmtId="0" fontId="89" fillId="3" borderId="8" xfId="1" applyFont="1" applyFill="1" applyBorder="1" applyAlignment="1">
      <alignment horizontal="left" vertical="center" wrapText="1"/>
    </xf>
    <xf numFmtId="0" fontId="73" fillId="3" borderId="10" xfId="2" applyFont="1" applyFill="1" applyBorder="1" applyAlignment="1">
      <alignment vertical="center" wrapText="1"/>
    </xf>
    <xf numFmtId="0" fontId="81" fillId="0" borderId="6" xfId="2" applyFont="1" applyBorder="1" applyAlignment="1">
      <alignment vertical="center" wrapText="1"/>
    </xf>
    <xf numFmtId="0" fontId="74" fillId="14" borderId="0" xfId="1" applyFont="1" applyFill="1" applyAlignment="1">
      <alignment wrapText="1"/>
    </xf>
    <xf numFmtId="0" fontId="72" fillId="4" borderId="0" xfId="2" applyFont="1" applyFill="1" applyAlignment="1">
      <alignment horizontal="left" vertical="center" wrapText="1"/>
    </xf>
    <xf numFmtId="0" fontId="72" fillId="0" borderId="0" xfId="2" applyFont="1" applyAlignment="1">
      <alignment horizontal="left" vertical="center" wrapText="1"/>
    </xf>
    <xf numFmtId="0" fontId="71" fillId="0" borderId="6" xfId="2" applyFont="1" applyBorder="1" applyAlignment="1">
      <alignment vertical="center" wrapText="1"/>
    </xf>
    <xf numFmtId="0" fontId="71" fillId="0" borderId="0" xfId="0" applyFont="1" applyAlignment="1">
      <alignment wrapText="1"/>
    </xf>
    <xf numFmtId="0" fontId="97" fillId="3" borderId="8" xfId="2" applyFont="1" applyFill="1" applyBorder="1" applyAlignment="1">
      <alignment vertical="center" wrapText="1"/>
    </xf>
    <xf numFmtId="0" fontId="97" fillId="3" borderId="8" xfId="2" applyFont="1" applyFill="1" applyBorder="1" applyAlignment="1">
      <alignment horizontal="center" vertical="center" wrapText="1"/>
    </xf>
    <xf numFmtId="0" fontId="97" fillId="14" borderId="8" xfId="2" applyFont="1" applyFill="1" applyBorder="1" applyAlignment="1">
      <alignment horizontal="center" vertical="center" wrapText="1"/>
    </xf>
    <xf numFmtId="0" fontId="96" fillId="0" borderId="8" xfId="2" applyFont="1" applyBorder="1" applyAlignment="1">
      <alignment horizontal="left" vertical="center" wrapText="1"/>
    </xf>
    <xf numFmtId="0" fontId="71" fillId="0" borderId="10" xfId="0" applyFont="1" applyBorder="1" applyAlignment="1">
      <alignment wrapText="1"/>
    </xf>
    <xf numFmtId="0" fontId="71" fillId="2" borderId="57" xfId="2" applyFont="1" applyFill="1" applyBorder="1" applyAlignment="1" applyProtection="1">
      <alignment horizontal="left" vertical="center" wrapText="1"/>
      <protection locked="0"/>
    </xf>
    <xf numFmtId="0" fontId="98" fillId="2" borderId="57" xfId="1" applyNumberFormat="1" applyFont="1" applyFill="1" applyBorder="1" applyAlignment="1" applyProtection="1">
      <alignment horizontal="left" vertical="center" wrapText="1"/>
      <protection locked="0"/>
    </xf>
    <xf numFmtId="0" fontId="89" fillId="10" borderId="0" xfId="1" applyFont="1" applyFill="1" applyAlignment="1">
      <alignment wrapText="1"/>
    </xf>
    <xf numFmtId="168" fontId="7" fillId="3" borderId="8" xfId="8" applyNumberFormat="1" applyFont="1" applyFill="1" applyBorder="1" applyAlignment="1">
      <alignment vertical="center" wrapText="1"/>
    </xf>
    <xf numFmtId="0" fontId="18" fillId="14" borderId="8" xfId="2" applyFont="1" applyFill="1" applyBorder="1" applyAlignment="1">
      <alignment horizontal="left" vertical="center" wrapText="1"/>
    </xf>
    <xf numFmtId="0" fontId="89" fillId="14" borderId="0" xfId="1" applyFont="1" applyFill="1" applyAlignment="1">
      <alignment horizontal="left" vertical="top" wrapText="1"/>
    </xf>
    <xf numFmtId="0" fontId="89" fillId="14" borderId="8" xfId="1" applyFont="1" applyFill="1" applyBorder="1" applyAlignment="1">
      <alignment horizontal="left" vertical="center" wrapText="1"/>
    </xf>
    <xf numFmtId="0" fontId="89" fillId="14" borderId="0" xfId="1" applyFont="1" applyFill="1" applyAlignment="1">
      <alignment horizontal="left" wrapText="1"/>
    </xf>
    <xf numFmtId="0" fontId="73" fillId="14" borderId="8" xfId="2" applyFont="1" applyFill="1" applyBorder="1" applyAlignment="1">
      <alignment horizontal="left" vertical="center" wrapText="1"/>
    </xf>
    <xf numFmtId="0" fontId="89" fillId="14" borderId="0" xfId="1" applyFont="1" applyFill="1" applyAlignment="1">
      <alignment wrapText="1" shrinkToFit="1"/>
    </xf>
    <xf numFmtId="0" fontId="6" fillId="2" borderId="17" xfId="2" applyFont="1" applyFill="1" applyBorder="1" applyAlignment="1">
      <alignment horizontal="left" vertical="center" wrapText="1"/>
    </xf>
    <xf numFmtId="0" fontId="46" fillId="15" borderId="0" xfId="0" applyFont="1" applyFill="1" applyAlignment="1">
      <alignment wrapText="1"/>
    </xf>
    <xf numFmtId="0" fontId="99" fillId="0" borderId="0" xfId="0" applyFont="1" applyAlignment="1" applyProtection="1">
      <alignment wrapText="1"/>
      <protection locked="0"/>
    </xf>
    <xf numFmtId="0" fontId="70" fillId="2" borderId="0" xfId="1" applyFont="1" applyFill="1" applyAlignment="1">
      <alignment wrapText="1"/>
    </xf>
    <xf numFmtId="0" fontId="7" fillId="10" borderId="0" xfId="2" applyFont="1" applyFill="1" applyAlignment="1">
      <alignment horizontal="left" vertical="center" indent="1"/>
    </xf>
    <xf numFmtId="0" fontId="15" fillId="10" borderId="0" xfId="2" applyFont="1" applyFill="1" applyAlignment="1">
      <alignment horizontal="left" vertical="center" wrapText="1"/>
    </xf>
    <xf numFmtId="0" fontId="53" fillId="0" borderId="42" xfId="2" applyFont="1" applyBorder="1" applyAlignment="1">
      <alignment vertical="center"/>
    </xf>
    <xf numFmtId="0" fontId="15" fillId="2" borderId="50" xfId="2" applyFont="1" applyFill="1" applyBorder="1" applyAlignment="1">
      <alignment horizontal="left" vertical="center"/>
    </xf>
    <xf numFmtId="0" fontId="70" fillId="14" borderId="26" xfId="1" applyFont="1" applyFill="1" applyBorder="1" applyAlignment="1">
      <alignment wrapText="1"/>
    </xf>
    <xf numFmtId="0" fontId="15" fillId="2" borderId="0" xfId="2" applyFont="1" applyFill="1" applyAlignment="1">
      <alignment horizontal="left" vertical="center" wrapText="1"/>
    </xf>
    <xf numFmtId="0" fontId="15" fillId="2" borderId="26" xfId="2" applyFont="1" applyFill="1" applyBorder="1" applyAlignment="1">
      <alignment horizontal="left" vertical="center" wrapText="1"/>
    </xf>
    <xf numFmtId="0" fontId="15" fillId="2" borderId="45" xfId="2" applyFont="1" applyFill="1" applyBorder="1" applyAlignment="1">
      <alignment horizontal="left" vertical="center" wrapText="1"/>
    </xf>
    <xf numFmtId="0" fontId="71" fillId="2" borderId="8" xfId="0" applyFont="1" applyFill="1" applyBorder="1" applyAlignment="1">
      <alignment vertical="center" wrapText="1"/>
    </xf>
    <xf numFmtId="0" fontId="2" fillId="2" borderId="0" xfId="1" applyFill="1"/>
    <xf numFmtId="168" fontId="102" fillId="14" borderId="0" xfId="8" applyNumberFormat="1" applyFont="1" applyFill="1" applyAlignment="1" applyProtection="1"/>
    <xf numFmtId="168" fontId="7" fillId="14" borderId="8" xfId="8" applyNumberFormat="1" applyFont="1" applyFill="1" applyBorder="1" applyAlignment="1">
      <alignment vertical="center" wrapText="1"/>
    </xf>
    <xf numFmtId="0" fontId="74" fillId="14" borderId="57" xfId="1" applyFont="1" applyFill="1" applyBorder="1" applyAlignment="1">
      <alignment horizontal="left" vertical="center" wrapText="1"/>
    </xf>
    <xf numFmtId="0" fontId="74" fillId="14" borderId="8" xfId="1" applyFont="1" applyFill="1" applyBorder="1" applyAlignment="1">
      <alignment vertical="center" wrapText="1"/>
    </xf>
    <xf numFmtId="0" fontId="15" fillId="10" borderId="0" xfId="2" applyFont="1" applyFill="1" applyAlignment="1">
      <alignment horizontal="left" vertical="center"/>
    </xf>
    <xf numFmtId="0" fontId="7" fillId="10" borderId="28" xfId="2" applyFont="1" applyFill="1" applyBorder="1" applyAlignment="1" applyProtection="1">
      <alignment horizontal="left" vertical="center" indent="4"/>
      <protection locked="0"/>
    </xf>
    <xf numFmtId="0" fontId="8" fillId="3" borderId="8" xfId="2" applyFont="1" applyFill="1" applyBorder="1" applyAlignment="1">
      <alignment vertical="center" wrapText="1"/>
    </xf>
    <xf numFmtId="0" fontId="35" fillId="0" borderId="8" xfId="2" applyFont="1" applyBorder="1" applyAlignment="1">
      <alignment horizontal="left" vertical="center"/>
    </xf>
    <xf numFmtId="0" fontId="33" fillId="0" borderId="8" xfId="2" applyFont="1" applyBorder="1" applyAlignment="1">
      <alignment horizontal="left" vertical="center" wrapText="1"/>
    </xf>
    <xf numFmtId="0" fontId="8" fillId="3" borderId="8" xfId="2" applyFont="1" applyFill="1" applyBorder="1" applyAlignment="1">
      <alignment horizontal="center" vertical="center" wrapText="1"/>
    </xf>
    <xf numFmtId="0" fontId="6" fillId="10" borderId="57" xfId="2" applyFont="1" applyFill="1" applyBorder="1" applyAlignment="1">
      <alignment horizontal="left" vertical="center"/>
    </xf>
    <xf numFmtId="168" fontId="35" fillId="0" borderId="0" xfId="8" applyNumberFormat="1" applyFont="1" applyFill="1" applyAlignment="1">
      <alignment horizontal="left" vertical="center"/>
    </xf>
    <xf numFmtId="0" fontId="8" fillId="10" borderId="8" xfId="1" applyFont="1" applyFill="1" applyBorder="1" applyAlignment="1">
      <alignment horizontal="left" vertical="center" wrapText="1" indent="2"/>
    </xf>
    <xf numFmtId="0" fontId="7" fillId="10" borderId="8" xfId="2" applyFont="1" applyFill="1" applyBorder="1" applyAlignment="1">
      <alignment horizontal="left" vertical="center" wrapText="1" indent="3"/>
    </xf>
    <xf numFmtId="0" fontId="105" fillId="4" borderId="8" xfId="2" applyFont="1" applyFill="1" applyBorder="1" applyAlignment="1">
      <alignment horizontal="left" vertical="center" wrapText="1"/>
    </xf>
    <xf numFmtId="0" fontId="81" fillId="10" borderId="8" xfId="0" applyFont="1" applyFill="1" applyBorder="1" applyAlignment="1">
      <alignment vertical="center" wrapText="1"/>
    </xf>
    <xf numFmtId="0" fontId="73" fillId="10" borderId="8" xfId="2" applyFont="1" applyFill="1" applyBorder="1" applyAlignment="1">
      <alignment vertical="center"/>
    </xf>
    <xf numFmtId="0" fontId="3" fillId="10" borderId="8" xfId="2" applyFont="1" applyFill="1" applyBorder="1" applyAlignment="1">
      <alignment horizontal="left" vertical="center"/>
    </xf>
    <xf numFmtId="0" fontId="90" fillId="2" borderId="8" xfId="2" applyFont="1" applyFill="1" applyBorder="1" applyAlignment="1">
      <alignment horizontal="left" vertical="center" wrapText="1"/>
    </xf>
    <xf numFmtId="0" fontId="91" fillId="2" borderId="8" xfId="2" applyFont="1" applyFill="1" applyBorder="1" applyAlignment="1">
      <alignment horizontal="left" vertical="center" wrapText="1"/>
    </xf>
    <xf numFmtId="0" fontId="6" fillId="2" borderId="0" xfId="2" applyFont="1" applyFill="1" applyAlignment="1">
      <alignment horizontal="left" vertical="center" wrapText="1"/>
    </xf>
    <xf numFmtId="0" fontId="35" fillId="2" borderId="8" xfId="2" applyFont="1" applyFill="1" applyBorder="1" applyAlignment="1">
      <alignment horizontal="left" vertical="center" wrapText="1"/>
    </xf>
    <xf numFmtId="0" fontId="81" fillId="0" borderId="29" xfId="2" applyFont="1" applyBorder="1" applyAlignment="1">
      <alignment horizontal="left" vertical="center"/>
    </xf>
    <xf numFmtId="0" fontId="70" fillId="14" borderId="29" xfId="1" applyFont="1" applyFill="1" applyBorder="1" applyAlignment="1">
      <alignment wrapText="1"/>
    </xf>
    <xf numFmtId="0" fontId="7" fillId="3" borderId="23" xfId="2" applyFont="1" applyFill="1" applyBorder="1" applyAlignment="1">
      <alignment horizontal="left" vertical="center"/>
    </xf>
    <xf numFmtId="0" fontId="7" fillId="14" borderId="8" xfId="2" applyFont="1" applyFill="1" applyBorder="1" applyAlignment="1">
      <alignment vertical="center" wrapText="1"/>
    </xf>
    <xf numFmtId="0" fontId="7" fillId="14" borderId="10" xfId="2" applyFont="1" applyFill="1" applyBorder="1" applyAlignment="1">
      <alignment vertical="center" wrapText="1"/>
    </xf>
    <xf numFmtId="0" fontId="8" fillId="14" borderId="8" xfId="2" applyFont="1" applyFill="1" applyBorder="1" applyAlignment="1">
      <alignment vertical="center" wrapText="1"/>
    </xf>
    <xf numFmtId="0" fontId="35" fillId="10" borderId="8" xfId="2" applyFont="1" applyFill="1" applyBorder="1" applyAlignment="1">
      <alignment horizontal="left" vertical="center" wrapText="1"/>
    </xf>
    <xf numFmtId="0" fontId="6" fillId="15" borderId="8" xfId="2" applyFont="1" applyFill="1" applyBorder="1" applyAlignment="1">
      <alignment vertical="center"/>
    </xf>
    <xf numFmtId="0" fontId="46" fillId="15" borderId="8" xfId="0" applyFont="1" applyFill="1" applyBorder="1"/>
    <xf numFmtId="0" fontId="6" fillId="15" borderId="8" xfId="2" applyFont="1" applyFill="1" applyBorder="1" applyAlignment="1">
      <alignment vertical="center" wrapText="1"/>
    </xf>
    <xf numFmtId="0" fontId="7" fillId="2" borderId="8" xfId="2" applyFont="1" applyFill="1" applyBorder="1" applyAlignment="1">
      <alignment horizontal="left" vertical="center" wrapText="1"/>
    </xf>
    <xf numFmtId="0" fontId="73" fillId="2" borderId="8" xfId="2" applyFont="1" applyFill="1" applyBorder="1" applyAlignment="1">
      <alignment horizontal="left" vertical="center" wrapText="1"/>
    </xf>
    <xf numFmtId="0" fontId="8" fillId="0" borderId="0" xfId="2" applyFont="1" applyAlignment="1">
      <alignment horizontal="left" vertical="center"/>
    </xf>
    <xf numFmtId="0" fontId="35" fillId="0" borderId="0" xfId="2" applyFont="1" applyAlignment="1">
      <alignment horizontal="left" vertical="center"/>
    </xf>
    <xf numFmtId="168" fontId="15" fillId="0" borderId="0" xfId="8" applyNumberFormat="1" applyFont="1" applyFill="1" applyAlignment="1">
      <alignment horizontal="left" vertical="center"/>
    </xf>
    <xf numFmtId="165" fontId="15" fillId="10" borderId="0" xfId="5" applyNumberFormat="1" applyFont="1" applyFill="1" applyAlignment="1">
      <alignment horizontal="left" vertical="center"/>
    </xf>
    <xf numFmtId="0" fontId="8" fillId="2" borderId="8" xfId="2" applyFont="1" applyFill="1" applyBorder="1" applyAlignment="1">
      <alignment horizontal="left" vertical="center" wrapText="1"/>
    </xf>
    <xf numFmtId="0" fontId="6" fillId="10" borderId="7" xfId="2" applyFont="1" applyFill="1" applyBorder="1" applyAlignment="1">
      <alignment horizontal="left" vertical="center"/>
    </xf>
    <xf numFmtId="0" fontId="108" fillId="15" borderId="0" xfId="0" applyFont="1" applyFill="1" applyAlignment="1">
      <alignment wrapText="1"/>
    </xf>
    <xf numFmtId="0" fontId="17" fillId="15" borderId="8" xfId="2" applyFont="1" applyFill="1" applyBorder="1" applyAlignment="1">
      <alignment horizontal="left" vertical="center" wrapText="1"/>
    </xf>
    <xf numFmtId="0" fontId="3" fillId="15" borderId="8" xfId="2" applyFont="1" applyFill="1" applyBorder="1" applyAlignment="1">
      <alignment horizontal="left" vertical="center"/>
    </xf>
    <xf numFmtId="0" fontId="74" fillId="15" borderId="0" xfId="1" applyFont="1" applyFill="1" applyAlignment="1">
      <alignment wrapText="1"/>
    </xf>
    <xf numFmtId="0" fontId="8" fillId="15" borderId="8" xfId="2" applyFont="1" applyFill="1" applyBorder="1" applyAlignment="1">
      <alignment vertical="center" wrapText="1"/>
    </xf>
    <xf numFmtId="0" fontId="110" fillId="3" borderId="8" xfId="2" applyFont="1" applyFill="1" applyBorder="1" applyAlignment="1">
      <alignment vertical="center" wrapText="1"/>
    </xf>
    <xf numFmtId="0" fontId="7" fillId="10" borderId="10" xfId="2" applyFont="1" applyFill="1" applyBorder="1" applyAlignment="1">
      <alignment horizontal="left" vertical="center" wrapText="1" indent="3"/>
    </xf>
    <xf numFmtId="0" fontId="6" fillId="0" borderId="0" xfId="0" applyFont="1" applyAlignment="1">
      <alignment horizontal="left" vertical="center"/>
    </xf>
    <xf numFmtId="165" fontId="15" fillId="0" borderId="0" xfId="0" applyNumberFormat="1" applyFont="1" applyAlignment="1">
      <alignment horizontal="left" vertical="center"/>
    </xf>
    <xf numFmtId="165" fontId="85" fillId="0" borderId="0" xfId="0" applyNumberFormat="1" applyFont="1" applyAlignment="1">
      <alignment horizontal="left" vertical="center"/>
    </xf>
    <xf numFmtId="43" fontId="6" fillId="10" borderId="0" xfId="2" applyNumberFormat="1" applyFont="1" applyFill="1" applyAlignment="1">
      <alignment horizontal="left" vertical="center"/>
    </xf>
    <xf numFmtId="43" fontId="6" fillId="0" borderId="0" xfId="2" applyNumberFormat="1" applyFont="1" applyAlignment="1">
      <alignment horizontal="left" vertical="center"/>
    </xf>
    <xf numFmtId="165" fontId="8" fillId="0" borderId="0" xfId="2" applyNumberFormat="1" applyFont="1" applyAlignment="1">
      <alignment horizontal="left" vertical="center"/>
    </xf>
    <xf numFmtId="0" fontId="28" fillId="0" borderId="0" xfId="2" applyFont="1" applyAlignment="1">
      <alignment horizontal="left" vertical="center"/>
    </xf>
    <xf numFmtId="0" fontId="81" fillId="2" borderId="10" xfId="0" applyFont="1" applyFill="1" applyBorder="1" applyAlignment="1">
      <alignment wrapText="1"/>
    </xf>
    <xf numFmtId="0" fontId="111" fillId="3" borderId="8" xfId="1" applyFont="1" applyFill="1" applyBorder="1" applyAlignment="1">
      <alignment vertical="center" wrapText="1"/>
    </xf>
    <xf numFmtId="0" fontId="89" fillId="3" borderId="0" xfId="1" applyFont="1" applyFill="1" applyAlignment="1">
      <alignment wrapText="1"/>
    </xf>
    <xf numFmtId="0" fontId="7" fillId="3" borderId="57" xfId="2" applyFont="1" applyFill="1" applyBorder="1" applyAlignment="1">
      <alignment vertical="center" wrapText="1"/>
    </xf>
    <xf numFmtId="0" fontId="74" fillId="3" borderId="57" xfId="1" applyFont="1" applyFill="1" applyBorder="1" applyAlignment="1">
      <alignment vertical="center" wrapText="1"/>
    </xf>
    <xf numFmtId="0" fontId="74" fillId="3" borderId="8" xfId="1" applyFont="1" applyFill="1" applyBorder="1" applyAlignment="1">
      <alignment vertical="center" wrapText="1"/>
    </xf>
    <xf numFmtId="0" fontId="74" fillId="0" borderId="0" xfId="1" applyFont="1"/>
    <xf numFmtId="168" fontId="6" fillId="10" borderId="0" xfId="8" applyNumberFormat="1" applyFont="1" applyFill="1" applyAlignment="1">
      <alignment horizontal="left" vertical="center"/>
    </xf>
    <xf numFmtId="0" fontId="89" fillId="2" borderId="0" xfId="1" applyFont="1" applyFill="1" applyAlignment="1">
      <alignment vertical="top" wrapText="1"/>
    </xf>
    <xf numFmtId="0" fontId="6" fillId="10" borderId="8" xfId="2" applyFont="1" applyFill="1" applyBorder="1" applyAlignment="1">
      <alignment horizontal="left" vertical="center" wrapText="1"/>
    </xf>
    <xf numFmtId="0" fontId="15" fillId="3" borderId="8" xfId="2" applyFont="1" applyFill="1" applyBorder="1" applyAlignment="1">
      <alignment vertical="center" wrapText="1"/>
    </xf>
    <xf numFmtId="3" fontId="7" fillId="3" borderId="8" xfId="2" applyNumberFormat="1" applyFont="1" applyFill="1" applyBorder="1" applyAlignment="1">
      <alignment vertical="center" wrapText="1"/>
    </xf>
    <xf numFmtId="0" fontId="6" fillId="10" borderId="0" xfId="6" applyFont="1" applyFill="1"/>
    <xf numFmtId="0" fontId="0" fillId="6" borderId="43" xfId="0" applyFill="1" applyBorder="1"/>
    <xf numFmtId="0" fontId="95" fillId="0" borderId="0" xfId="0" applyFont="1"/>
    <xf numFmtId="0" fontId="2" fillId="6" borderId="43" xfId="1" applyFill="1" applyBorder="1"/>
    <xf numFmtId="0" fontId="0" fillId="0" borderId="66" xfId="0" applyBorder="1"/>
    <xf numFmtId="0" fontId="2" fillId="0" borderId="43" xfId="1" applyBorder="1"/>
    <xf numFmtId="0" fontId="6" fillId="0" borderId="8" xfId="2" applyFont="1" applyBorder="1" applyAlignment="1">
      <alignment horizontal="left" vertical="top"/>
    </xf>
    <xf numFmtId="0" fontId="94" fillId="14" borderId="0" xfId="1" applyFont="1" applyFill="1" applyAlignment="1">
      <alignment vertical="top" wrapText="1"/>
    </xf>
    <xf numFmtId="164" fontId="15" fillId="10" borderId="0" xfId="2" applyNumberFormat="1" applyFont="1" applyFill="1" applyAlignment="1">
      <alignment horizontal="left" vertical="center"/>
    </xf>
    <xf numFmtId="0" fontId="15" fillId="2" borderId="31" xfId="2" applyFont="1" applyFill="1" applyBorder="1" applyAlignment="1">
      <alignment horizontal="left" vertical="center" wrapText="1"/>
    </xf>
    <xf numFmtId="0" fontId="6" fillId="2" borderId="8" xfId="2" applyFont="1" applyFill="1" applyBorder="1" applyAlignment="1">
      <alignment horizontal="left" vertical="center" wrapText="1"/>
    </xf>
    <xf numFmtId="0" fontId="0" fillId="2" borderId="0" xfId="0" applyFill="1"/>
    <xf numFmtId="0" fontId="10" fillId="2" borderId="8" xfId="2" applyFont="1" applyFill="1" applyBorder="1" applyAlignment="1">
      <alignment vertical="center" wrapText="1"/>
    </xf>
    <xf numFmtId="0" fontId="2" fillId="19" borderId="67" xfId="1" applyFill="1" applyBorder="1" applyAlignment="1">
      <alignment horizontal="left" vertical="center" wrapText="1"/>
    </xf>
    <xf numFmtId="0" fontId="113" fillId="0" borderId="43" xfId="0" applyFont="1" applyBorder="1" applyAlignment="1">
      <alignment horizontal="right"/>
    </xf>
    <xf numFmtId="168" fontId="113" fillId="0" borderId="43" xfId="8" applyNumberFormat="1" applyFont="1" applyFill="1" applyBorder="1"/>
    <xf numFmtId="0" fontId="2" fillId="0" borderId="43" xfId="1" applyFill="1" applyBorder="1"/>
    <xf numFmtId="0" fontId="113" fillId="6" borderId="43" xfId="0" applyFont="1" applyFill="1" applyBorder="1" applyAlignment="1">
      <alignment horizontal="right"/>
    </xf>
    <xf numFmtId="168" fontId="113" fillId="6" borderId="43" xfId="8" applyNumberFormat="1" applyFont="1" applyFill="1" applyBorder="1"/>
    <xf numFmtId="0" fontId="0" fillId="10" borderId="43" xfId="0" applyFill="1" applyBorder="1"/>
    <xf numFmtId="0" fontId="110" fillId="14" borderId="8" xfId="2" applyFont="1" applyFill="1" applyBorder="1" applyAlignment="1">
      <alignment horizontal="left" vertical="center" wrapText="1"/>
    </xf>
    <xf numFmtId="0" fontId="6" fillId="0" borderId="66" xfId="6" applyFont="1" applyBorder="1"/>
    <xf numFmtId="0" fontId="6" fillId="0" borderId="66" xfId="0" applyFont="1" applyBorder="1"/>
    <xf numFmtId="0" fontId="113" fillId="10" borderId="43" xfId="0" applyFont="1" applyFill="1" applyBorder="1" applyAlignment="1">
      <alignment horizontal="right"/>
    </xf>
    <xf numFmtId="168" fontId="113" fillId="10" borderId="43" xfId="8" applyNumberFormat="1" applyFont="1" applyFill="1" applyBorder="1"/>
    <xf numFmtId="0" fontId="7" fillId="14" borderId="44" xfId="2" applyFont="1" applyFill="1" applyBorder="1" applyAlignment="1">
      <alignment vertical="center"/>
    </xf>
    <xf numFmtId="0" fontId="7" fillId="14" borderId="30" xfId="2" applyFont="1" applyFill="1" applyBorder="1" applyAlignment="1">
      <alignment vertical="center"/>
    </xf>
    <xf numFmtId="0" fontId="0" fillId="20" borderId="43" xfId="0" applyFill="1" applyBorder="1"/>
    <xf numFmtId="0" fontId="2" fillId="20" borderId="43" xfId="1" applyFill="1" applyBorder="1"/>
    <xf numFmtId="0" fontId="115" fillId="6" borderId="43" xfId="0" applyFont="1" applyFill="1" applyBorder="1" applyAlignment="1">
      <alignment horizontal="right"/>
    </xf>
    <xf numFmtId="0" fontId="0" fillId="0" borderId="40" xfId="0" applyBorder="1"/>
    <xf numFmtId="0" fontId="6" fillId="0" borderId="65" xfId="0" applyFont="1" applyBorder="1"/>
    <xf numFmtId="0" fontId="22" fillId="0" borderId="0" xfId="1" applyFont="1"/>
    <xf numFmtId="0" fontId="6" fillId="0" borderId="43" xfId="0" applyFont="1" applyBorder="1" applyAlignment="1">
      <alignment horizontal="right"/>
    </xf>
    <xf numFmtId="165" fontId="22" fillId="0" borderId="0" xfId="1" applyNumberFormat="1" applyFont="1" applyFill="1" applyAlignment="1">
      <alignment horizontal="left" vertical="center"/>
    </xf>
    <xf numFmtId="0" fontId="6" fillId="6" borderId="43" xfId="0" applyFont="1" applyFill="1" applyBorder="1" applyAlignment="1">
      <alignment horizontal="right"/>
    </xf>
    <xf numFmtId="0" fontId="35" fillId="6" borderId="43" xfId="0" applyFont="1" applyFill="1" applyBorder="1" applyAlignment="1">
      <alignment horizontal="right"/>
    </xf>
    <xf numFmtId="0" fontId="35" fillId="0" borderId="43" xfId="0" applyFont="1" applyBorder="1"/>
    <xf numFmtId="0" fontId="35" fillId="0" borderId="43" xfId="0" applyFont="1" applyBorder="1" applyAlignment="1">
      <alignment horizontal="right"/>
    </xf>
    <xf numFmtId="166" fontId="7" fillId="14" borderId="44" xfId="2" quotePrefix="1" applyNumberFormat="1" applyFont="1" applyFill="1" applyBorder="1" applyAlignment="1">
      <alignment horizontal="right" vertical="center" wrapText="1"/>
    </xf>
    <xf numFmtId="14" fontId="7" fillId="3" borderId="44" xfId="2" applyNumberFormat="1" applyFont="1" applyFill="1" applyBorder="1" applyAlignment="1">
      <alignment vertical="center" wrapText="1"/>
    </xf>
    <xf numFmtId="0" fontId="7" fillId="3" borderId="0" xfId="2" applyFont="1" applyFill="1" applyAlignment="1">
      <alignment horizontal="right" vertical="center" wrapText="1" indent="1"/>
    </xf>
    <xf numFmtId="0" fontId="7" fillId="14" borderId="0" xfId="2" applyFont="1" applyFill="1" applyAlignment="1">
      <alignment horizontal="center" vertical="center"/>
    </xf>
    <xf numFmtId="0" fontId="6" fillId="0" borderId="68" xfId="2" applyFont="1" applyBorder="1" applyAlignment="1">
      <alignment horizontal="left" vertical="center"/>
    </xf>
    <xf numFmtId="0" fontId="6" fillId="0" borderId="67" xfId="2" applyFont="1" applyBorder="1" applyAlignment="1">
      <alignment horizontal="left" vertical="center"/>
    </xf>
    <xf numFmtId="0" fontId="7" fillId="3" borderId="69" xfId="2" applyFont="1" applyFill="1" applyBorder="1" applyAlignment="1">
      <alignment vertical="center" wrapText="1"/>
    </xf>
    <xf numFmtId="0" fontId="7" fillId="3" borderId="18" xfId="2" applyFont="1" applyFill="1" applyBorder="1" applyAlignment="1">
      <alignment vertical="center" wrapText="1"/>
    </xf>
    <xf numFmtId="0" fontId="110" fillId="2" borderId="57" xfId="2" applyFont="1" applyFill="1" applyBorder="1" applyAlignment="1" applyProtection="1">
      <alignment horizontal="left" vertical="center" wrapText="1"/>
      <protection locked="0"/>
    </xf>
    <xf numFmtId="0" fontId="85" fillId="0" borderId="8" xfId="2" applyFont="1" applyBorder="1" applyAlignment="1">
      <alignment vertical="center" wrapText="1"/>
    </xf>
    <xf numFmtId="164" fontId="15" fillId="0" borderId="0" xfId="2" applyNumberFormat="1" applyFont="1" applyAlignment="1">
      <alignment horizontal="left" vertical="center"/>
    </xf>
    <xf numFmtId="168" fontId="15" fillId="0" borderId="0" xfId="8" applyNumberFormat="1" applyFont="1" applyAlignment="1">
      <alignment horizontal="right" vertical="center"/>
    </xf>
    <xf numFmtId="168" fontId="8" fillId="3" borderId="8" xfId="8" applyNumberFormat="1" applyFont="1" applyFill="1" applyBorder="1" applyAlignment="1">
      <alignment vertical="center" wrapText="1"/>
    </xf>
    <xf numFmtId="0" fontId="113" fillId="20" borderId="43" xfId="0" applyFont="1" applyFill="1" applyBorder="1" applyAlignment="1">
      <alignment horizontal="right"/>
    </xf>
    <xf numFmtId="168" fontId="113" fillId="20" borderId="43" xfId="8" applyNumberFormat="1" applyFont="1" applyFill="1" applyBorder="1"/>
    <xf numFmtId="0" fontId="112" fillId="18" borderId="0" xfId="0" applyFont="1" applyFill="1" applyAlignment="1">
      <alignment horizontal="right"/>
    </xf>
    <xf numFmtId="0" fontId="100" fillId="18" borderId="0" xfId="0" applyFont="1" applyFill="1"/>
    <xf numFmtId="0" fontId="100" fillId="18" borderId="0" xfId="0" applyFont="1" applyFill="1" applyAlignment="1">
      <alignment wrapText="1"/>
    </xf>
    <xf numFmtId="0" fontId="112" fillId="18" borderId="0" xfId="0" applyFont="1" applyFill="1" applyAlignment="1">
      <alignment wrapText="1"/>
    </xf>
    <xf numFmtId="0" fontId="100" fillId="18" borderId="66" xfId="0" applyFont="1" applyFill="1" applyBorder="1"/>
    <xf numFmtId="0" fontId="114" fillId="0" borderId="43" xfId="1" applyFont="1" applyBorder="1"/>
    <xf numFmtId="0" fontId="2" fillId="10" borderId="43" xfId="1" applyFill="1" applyBorder="1"/>
    <xf numFmtId="0" fontId="92" fillId="3" borderId="8" xfId="1" applyFont="1" applyFill="1" applyBorder="1" applyAlignment="1">
      <alignment horizontal="left" vertical="center" wrapText="1"/>
    </xf>
    <xf numFmtId="0" fontId="8" fillId="2" borderId="8" xfId="2" applyFont="1" applyFill="1" applyBorder="1" applyAlignment="1">
      <alignment horizontal="center" vertical="center" wrapText="1"/>
    </xf>
    <xf numFmtId="0" fontId="8" fillId="2" borderId="8" xfId="2" applyFont="1" applyFill="1" applyBorder="1" applyAlignment="1">
      <alignment vertical="center" wrapText="1"/>
    </xf>
    <xf numFmtId="43" fontId="8" fillId="3" borderId="8" xfId="8" applyFont="1" applyFill="1" applyBorder="1" applyAlignment="1">
      <alignment vertical="center" wrapText="1"/>
    </xf>
    <xf numFmtId="0" fontId="6" fillId="0" borderId="70" xfId="2" applyFont="1" applyBorder="1" applyAlignment="1">
      <alignment horizontal="left" vertical="center"/>
    </xf>
    <xf numFmtId="0" fontId="6" fillId="0" borderId="71" xfId="2" applyFont="1" applyBorder="1" applyAlignment="1">
      <alignment horizontal="left" vertical="center"/>
    </xf>
    <xf numFmtId="0" fontId="6" fillId="0" borderId="72" xfId="2" applyFont="1" applyBorder="1" applyAlignment="1">
      <alignment vertical="center"/>
    </xf>
    <xf numFmtId="0" fontId="7" fillId="0" borderId="18" xfId="2" applyFont="1" applyBorder="1" applyAlignment="1">
      <alignment vertical="center" wrapText="1"/>
    </xf>
    <xf numFmtId="0" fontId="106" fillId="2" borderId="0" xfId="0" applyFont="1" applyFill="1" applyAlignment="1">
      <alignment wrapText="1"/>
    </xf>
    <xf numFmtId="0" fontId="7" fillId="3" borderId="8" xfId="2" applyFont="1" applyFill="1" applyBorder="1" applyAlignment="1">
      <alignment horizontal="left" vertical="center" wrapText="1"/>
    </xf>
    <xf numFmtId="14" fontId="6" fillId="3" borderId="0" xfId="2" applyNumberFormat="1" applyFont="1" applyFill="1" applyAlignment="1">
      <alignment horizontal="right" vertical="center"/>
    </xf>
    <xf numFmtId="0" fontId="16" fillId="0" borderId="0" xfId="2" applyFont="1" applyAlignment="1">
      <alignment horizontal="left" vertical="center" wrapText="1"/>
    </xf>
    <xf numFmtId="0" fontId="56" fillId="6" borderId="0" xfId="2" applyFont="1" applyFill="1" applyAlignment="1">
      <alignment horizontal="left" vertical="center" wrapText="1" indent="2"/>
    </xf>
    <xf numFmtId="0" fontId="46" fillId="6" borderId="0" xfId="0" applyFont="1" applyFill="1" applyAlignment="1">
      <alignment wrapText="1"/>
    </xf>
    <xf numFmtId="0" fontId="46" fillId="6" borderId="0" xfId="0" applyFont="1" applyFill="1" applyAlignment="1"/>
    <xf numFmtId="0" fontId="17" fillId="16" borderId="57" xfId="2" applyFont="1" applyFill="1" applyBorder="1" applyAlignment="1">
      <alignment horizontal="left" vertical="center" wrapText="1"/>
    </xf>
    <xf numFmtId="0" fontId="17" fillId="16" borderId="63" xfId="2" applyFont="1" applyFill="1" applyBorder="1" applyAlignment="1">
      <alignment horizontal="left" vertical="center" wrapText="1"/>
    </xf>
    <xf numFmtId="0" fontId="10" fillId="6" borderId="0" xfId="2" applyFont="1" applyFill="1" applyAlignment="1">
      <alignment horizontal="left" vertical="center"/>
    </xf>
    <xf numFmtId="0" fontId="19" fillId="6" borderId="0" xfId="2" applyFont="1" applyFill="1" applyAlignment="1">
      <alignment horizontal="left" vertical="center"/>
    </xf>
    <xf numFmtId="0" fontId="8" fillId="6" borderId="0" xfId="2" applyFont="1" applyFill="1" applyAlignment="1">
      <alignment horizontal="left" vertical="center" wrapText="1" indent="3"/>
    </xf>
    <xf numFmtId="0" fontId="15" fillId="6" borderId="0" xfId="2" applyFont="1" applyFill="1" applyAlignment="1">
      <alignment horizontal="left" vertical="center" wrapText="1" indent="3"/>
    </xf>
    <xf numFmtId="0" fontId="35" fillId="6" borderId="0" xfId="4" applyFont="1" applyFill="1" applyAlignment="1"/>
    <xf numFmtId="0" fontId="10" fillId="0" borderId="51" xfId="2" applyFont="1" applyBorder="1" applyAlignment="1">
      <alignment vertical="center"/>
    </xf>
    <xf numFmtId="0" fontId="23" fillId="6" borderId="52" xfId="4" applyFont="1" applyFill="1" applyBorder="1" applyAlignment="1">
      <alignment horizontal="center" vertical="center"/>
    </xf>
    <xf numFmtId="0" fontId="23" fillId="6" borderId="53" xfId="4" applyFont="1" applyFill="1" applyBorder="1" applyAlignment="1">
      <alignment horizontal="center" vertical="center"/>
    </xf>
    <xf numFmtId="0" fontId="23" fillId="6" borderId="54" xfId="4" applyFont="1" applyFill="1" applyBorder="1" applyAlignment="1">
      <alignment horizontal="center" vertical="center"/>
    </xf>
    <xf numFmtId="0" fontId="10" fillId="0" borderId="55" xfId="2" applyFont="1" applyBorder="1" applyAlignment="1">
      <alignment vertical="center"/>
    </xf>
    <xf numFmtId="0" fontId="16" fillId="0" borderId="35" xfId="2" applyFont="1" applyBorder="1" applyAlignment="1">
      <alignment horizontal="left" vertical="center"/>
    </xf>
    <xf numFmtId="0" fontId="89" fillId="17" borderId="36" xfId="1" applyFont="1" applyFill="1" applyBorder="1" applyAlignment="1">
      <alignment wrapText="1"/>
    </xf>
    <xf numFmtId="0" fontId="103" fillId="17" borderId="0" xfId="0" applyFont="1" applyFill="1" applyAlignment="1">
      <alignment wrapText="1"/>
    </xf>
    <xf numFmtId="0" fontId="59" fillId="0" borderId="0" xfId="6" applyFont="1" applyAlignment="1">
      <alignment vertical="center"/>
    </xf>
    <xf numFmtId="0" fontId="16" fillId="0" borderId="0" xfId="2" applyFont="1" applyAlignment="1">
      <alignment horizontal="left" vertical="center"/>
    </xf>
    <xf numFmtId="0" fontId="58" fillId="0" borderId="0" xfId="4" applyFont="1" applyFill="1" applyBorder="1" applyAlignment="1">
      <alignment horizontal="center" vertical="center"/>
    </xf>
    <xf numFmtId="0" fontId="14" fillId="0" borderId="7" xfId="2" applyFont="1" applyBorder="1" applyAlignment="1">
      <alignment horizontal="left" vertical="center" wrapText="1"/>
    </xf>
    <xf numFmtId="0" fontId="41" fillId="0" borderId="7" xfId="0" applyFont="1" applyBorder="1" applyAlignment="1">
      <alignment wrapText="1"/>
    </xf>
    <xf numFmtId="0" fontId="71" fillId="2" borderId="15" xfId="2" applyFont="1" applyFill="1" applyBorder="1" applyAlignment="1">
      <alignment horizontal="left" vertical="center" wrapText="1" shrinkToFit="1"/>
    </xf>
    <xf numFmtId="0" fontId="71" fillId="0" borderId="17" xfId="0" applyFont="1" applyBorder="1" applyAlignment="1">
      <alignment horizontal="left" vertical="center" wrapText="1" shrinkToFit="1"/>
    </xf>
    <xf numFmtId="0" fontId="71" fillId="0" borderId="18" xfId="0" applyFont="1" applyBorder="1" applyAlignment="1">
      <alignment horizontal="left" vertical="center" wrapText="1" shrinkToFit="1"/>
    </xf>
    <xf numFmtId="0" fontId="71" fillId="2" borderId="15" xfId="2" applyFont="1" applyFill="1" applyBorder="1" applyAlignment="1">
      <alignment horizontal="left" vertical="top" wrapText="1"/>
    </xf>
    <xf numFmtId="0" fontId="71" fillId="2" borderId="17" xfId="2" applyFont="1" applyFill="1" applyBorder="1" applyAlignment="1">
      <alignment horizontal="left" vertical="top" wrapText="1"/>
    </xf>
    <xf numFmtId="0" fontId="71" fillId="0" borderId="17" xfId="0" applyFont="1" applyBorder="1" applyAlignment="1">
      <alignment horizontal="left" vertical="top" wrapText="1"/>
    </xf>
    <xf numFmtId="0" fontId="71" fillId="0" borderId="18" xfId="0" applyFont="1" applyBorder="1" applyAlignment="1">
      <alignment horizontal="left" vertical="top" wrapText="1"/>
    </xf>
    <xf numFmtId="0" fontId="7" fillId="0" borderId="15" xfId="2" applyFont="1" applyBorder="1" applyAlignment="1">
      <alignment horizontal="left" vertical="center" indent="3"/>
    </xf>
    <xf numFmtId="0" fontId="0" fillId="0" borderId="18" xfId="0" applyBorder="1" applyAlignment="1">
      <alignment horizontal="left" vertical="center" indent="3"/>
    </xf>
    <xf numFmtId="0" fontId="7" fillId="3" borderId="15" xfId="2" applyFont="1" applyFill="1" applyBorder="1" applyAlignment="1">
      <alignment vertical="center" wrapText="1"/>
    </xf>
    <xf numFmtId="0" fontId="0" fillId="0" borderId="18" xfId="0" applyBorder="1" applyAlignment="1">
      <alignment vertical="center" wrapText="1"/>
    </xf>
    <xf numFmtId="0" fontId="77" fillId="0" borderId="7" xfId="2" applyFont="1" applyBorder="1" applyAlignment="1">
      <alignment vertical="center" wrapText="1"/>
    </xf>
    <xf numFmtId="0" fontId="77" fillId="0" borderId="7" xfId="0" applyFont="1" applyBorder="1" applyAlignment="1">
      <alignment vertical="center" wrapText="1"/>
    </xf>
    <xf numFmtId="0" fontId="71" fillId="2" borderId="15" xfId="2" applyFont="1" applyFill="1" applyBorder="1" applyAlignment="1">
      <alignment vertical="center" wrapText="1"/>
    </xf>
    <xf numFmtId="0" fontId="71" fillId="0" borderId="17" xfId="0" applyFont="1" applyBorder="1" applyAlignment="1">
      <alignment vertical="center" wrapText="1"/>
    </xf>
    <xf numFmtId="0" fontId="71" fillId="0" borderId="18" xfId="0" applyFont="1" applyBorder="1" applyAlignment="1">
      <alignment vertical="center" wrapText="1"/>
    </xf>
    <xf numFmtId="0" fontId="73" fillId="14" borderId="15" xfId="2" applyFont="1" applyFill="1" applyBorder="1" applyAlignment="1">
      <alignment vertical="center" wrapText="1"/>
    </xf>
    <xf numFmtId="0" fontId="81" fillId="0" borderId="15" xfId="0" applyFont="1" applyBorder="1" applyAlignment="1">
      <alignment vertical="center"/>
    </xf>
    <xf numFmtId="0" fontId="0" fillId="0" borderId="18" xfId="0" applyBorder="1" applyAlignment="1">
      <alignment vertical="center"/>
    </xf>
    <xf numFmtId="0" fontId="73" fillId="3" borderId="15" xfId="2" applyFont="1" applyFill="1" applyBorder="1" applyAlignment="1">
      <alignment vertical="center" wrapText="1"/>
    </xf>
    <xf numFmtId="0" fontId="73" fillId="0" borderId="15" xfId="2" applyFont="1" applyBorder="1" applyAlignment="1">
      <alignment vertical="center"/>
    </xf>
    <xf numFmtId="0" fontId="46" fillId="0" borderId="7" xfId="0" applyFont="1" applyBorder="1" applyAlignment="1">
      <alignment horizontal="left" vertical="center" wrapText="1"/>
    </xf>
    <xf numFmtId="0" fontId="41" fillId="0" borderId="7" xfId="0" applyFont="1" applyBorder="1" applyAlignment="1">
      <alignment horizontal="left" vertical="center" wrapText="1"/>
    </xf>
    <xf numFmtId="0" fontId="6" fillId="2" borderId="15" xfId="2" applyFont="1" applyFill="1" applyBorder="1" applyAlignment="1">
      <alignment vertical="center" wrapText="1"/>
    </xf>
    <xf numFmtId="0" fontId="46" fillId="0" borderId="17" xfId="0" applyFont="1" applyBorder="1" applyAlignment="1">
      <alignment vertical="center" wrapText="1"/>
    </xf>
    <xf numFmtId="0" fontId="46" fillId="0" borderId="18" xfId="0" applyFont="1" applyBorder="1" applyAlignment="1">
      <alignment vertical="center" wrapText="1"/>
    </xf>
    <xf numFmtId="0" fontId="6" fillId="2" borderId="15" xfId="2" applyFont="1" applyFill="1" applyBorder="1" applyAlignment="1">
      <alignment vertical="center"/>
    </xf>
    <xf numFmtId="0" fontId="46" fillId="0" borderId="17" xfId="0" applyFont="1" applyBorder="1" applyAlignment="1">
      <alignment vertical="center"/>
    </xf>
    <xf numFmtId="0" fontId="46" fillId="0" borderId="18" xfId="0" applyFont="1" applyBorder="1" applyAlignment="1">
      <alignment vertical="center"/>
    </xf>
    <xf numFmtId="0" fontId="35" fillId="2" borderId="60" xfId="2" applyFont="1" applyFill="1" applyBorder="1" applyAlignment="1">
      <alignment horizontal="left" vertical="top" wrapText="1"/>
    </xf>
    <xf numFmtId="0" fontId="35" fillId="2" borderId="61" xfId="2" applyFont="1" applyFill="1" applyBorder="1" applyAlignment="1">
      <alignment horizontal="left" vertical="top" wrapText="1"/>
    </xf>
    <xf numFmtId="0" fontId="35" fillId="2" borderId="62" xfId="2" applyFont="1" applyFill="1" applyBorder="1" applyAlignment="1">
      <alignment horizontal="left" vertical="top" wrapText="1"/>
    </xf>
    <xf numFmtId="0" fontId="71" fillId="2" borderId="15" xfId="2" applyFont="1" applyFill="1" applyBorder="1" applyAlignment="1">
      <alignment vertical="top" wrapText="1"/>
    </xf>
    <xf numFmtId="0" fontId="71" fillId="2" borderId="17" xfId="2" applyFont="1" applyFill="1" applyBorder="1" applyAlignment="1">
      <alignment vertical="top" wrapText="1"/>
    </xf>
    <xf numFmtId="0" fontId="71" fillId="2" borderId="18" xfId="2" applyFont="1" applyFill="1" applyBorder="1" applyAlignment="1">
      <alignment vertical="top" wrapText="1"/>
    </xf>
    <xf numFmtId="0" fontId="0" fillId="18" borderId="0" xfId="0" applyFill="1" applyAlignment="1">
      <alignment horizontal="center"/>
    </xf>
    <xf numFmtId="0" fontId="6" fillId="2" borderId="19" xfId="2" applyFont="1" applyFill="1" applyBorder="1" applyAlignment="1">
      <alignment vertical="center" wrapText="1"/>
    </xf>
    <xf numFmtId="0" fontId="46" fillId="0" borderId="20" xfId="0" applyFont="1" applyBorder="1" applyAlignment="1">
      <alignment vertical="center" wrapText="1"/>
    </xf>
    <xf numFmtId="0" fontId="46" fillId="0" borderId="21" xfId="0" applyFont="1" applyBorder="1" applyAlignment="1">
      <alignment vertical="center" wrapText="1"/>
    </xf>
    <xf numFmtId="0" fontId="16" fillId="3" borderId="0" xfId="2" applyFont="1" applyFill="1" applyAlignment="1">
      <alignment vertical="center"/>
    </xf>
    <xf numFmtId="0" fontId="10" fillId="12" borderId="0" xfId="2" applyFont="1" applyFill="1" applyAlignment="1">
      <alignment horizontal="left" vertical="center"/>
    </xf>
    <xf numFmtId="0" fontId="61" fillId="6" borderId="0" xfId="2" applyFont="1" applyFill="1" applyAlignment="1">
      <alignment horizontal="left" vertical="center"/>
    </xf>
    <xf numFmtId="0" fontId="6" fillId="6" borderId="0" xfId="0" applyFont="1" applyFill="1" applyAlignment="1"/>
    <xf numFmtId="0" fontId="16" fillId="6" borderId="0" xfId="2" applyFont="1" applyFill="1" applyAlignment="1">
      <alignment vertical="center"/>
    </xf>
    <xf numFmtId="0" fontId="25" fillId="6" borderId="0" xfId="2" applyFont="1" applyFill="1" applyAlignment="1">
      <alignment horizontal="left" vertical="center"/>
    </xf>
    <xf numFmtId="0" fontId="15" fillId="0" borderId="0" xfId="2" applyFont="1" applyAlignment="1">
      <alignment horizontal="left" vertical="center"/>
    </xf>
    <xf numFmtId="0" fontId="6" fillId="0" borderId="0" xfId="2" applyFont="1" applyAlignment="1">
      <alignment horizontal="left" vertical="center"/>
    </xf>
    <xf numFmtId="0" fontId="26" fillId="7" borderId="22" xfId="2" applyFont="1" applyFill="1" applyBorder="1" applyAlignment="1">
      <alignment horizontal="left" vertical="center"/>
    </xf>
    <xf numFmtId="0" fontId="26" fillId="7" borderId="23" xfId="2" applyFont="1" applyFill="1" applyBorder="1" applyAlignment="1">
      <alignment horizontal="left" vertical="center"/>
    </xf>
    <xf numFmtId="0" fontId="26" fillId="7" borderId="24" xfId="2" applyFont="1" applyFill="1" applyBorder="1" applyAlignment="1">
      <alignment horizontal="left" vertical="center"/>
    </xf>
    <xf numFmtId="0" fontId="23" fillId="6" borderId="32" xfId="4" applyFont="1" applyFill="1" applyBorder="1" applyAlignment="1">
      <alignment horizontal="center" vertical="center"/>
    </xf>
    <xf numFmtId="0" fontId="23" fillId="6" borderId="33" xfId="4" applyFont="1" applyFill="1" applyBorder="1" applyAlignment="1">
      <alignment horizontal="center" vertical="center"/>
    </xf>
    <xf numFmtId="0" fontId="23" fillId="6" borderId="34" xfId="4" applyFont="1" applyFill="1" applyBorder="1" applyAlignment="1">
      <alignment horizontal="center" vertical="center"/>
    </xf>
    <xf numFmtId="0" fontId="23" fillId="6" borderId="0" xfId="4" applyFont="1" applyFill="1" applyBorder="1" applyAlignment="1">
      <alignment horizontal="center" vertical="center"/>
    </xf>
    <xf numFmtId="0" fontId="10" fillId="0" borderId="41" xfId="2" applyFont="1" applyBorder="1" applyAlignment="1">
      <alignment vertical="center"/>
    </xf>
    <xf numFmtId="0" fontId="6" fillId="0" borderId="41" xfId="0" applyFont="1" applyBorder="1" applyAlignment="1">
      <alignment vertical="center"/>
    </xf>
    <xf numFmtId="0" fontId="10" fillId="15" borderId="0" xfId="2" applyFont="1" applyFill="1" applyAlignment="1">
      <alignment vertical="center" wrapText="1"/>
    </xf>
    <xf numFmtId="0" fontId="6" fillId="15" borderId="0" xfId="0" applyFont="1" applyFill="1" applyAlignment="1">
      <alignment vertical="center" wrapText="1"/>
    </xf>
    <xf numFmtId="0" fontId="6" fillId="0" borderId="0" xfId="0" applyFont="1" applyAlignment="1">
      <alignment vertical="center"/>
    </xf>
    <xf numFmtId="0" fontId="8" fillId="6" borderId="0" xfId="6" applyFont="1" applyFill="1" applyAlignment="1">
      <alignment horizontal="left" vertical="center" wrapText="1" indent="3"/>
    </xf>
    <xf numFmtId="0" fontId="19" fillId="6" borderId="0" xfId="6" applyFont="1" applyFill="1" applyAlignment="1">
      <alignment vertical="center" wrapText="1"/>
    </xf>
    <xf numFmtId="0" fontId="15" fillId="6" borderId="0" xfId="6" applyFont="1" applyFill="1" applyAlignment="1">
      <alignment horizontal="left" vertical="center" wrapText="1" indent="3"/>
    </xf>
    <xf numFmtId="0" fontId="36" fillId="0" borderId="0" xfId="4" applyFont="1" applyFill="1" applyBorder="1" applyAlignment="1">
      <alignment horizontal="left" vertical="center" wrapText="1"/>
    </xf>
    <xf numFmtId="0" fontId="8" fillId="6" borderId="0" xfId="6" applyFont="1" applyFill="1" applyAlignment="1">
      <alignment horizontal="left" vertical="center" wrapText="1"/>
    </xf>
    <xf numFmtId="0" fontId="8" fillId="6" borderId="0" xfId="6" applyFont="1" applyFill="1" applyAlignment="1">
      <alignment horizontal="left" vertical="top" wrapText="1" indent="3"/>
    </xf>
    <xf numFmtId="0" fontId="8" fillId="6" borderId="0" xfId="4" applyFont="1" applyFill="1" applyAlignment="1"/>
    <xf numFmtId="0" fontId="36" fillId="6" borderId="0" xfId="4" applyFont="1" applyFill="1" applyAlignment="1"/>
    <xf numFmtId="0" fontId="24" fillId="6" borderId="0" xfId="2" applyFont="1" applyFill="1" applyAlignment="1">
      <alignment vertical="center"/>
    </xf>
    <xf numFmtId="0" fontId="37" fillId="6" borderId="0" xfId="6" applyFont="1" applyFill="1" applyAlignment="1">
      <alignment vertical="center"/>
    </xf>
    <xf numFmtId="0" fontId="36" fillId="6" borderId="37" xfId="4" applyFont="1" applyFill="1" applyBorder="1" applyAlignment="1">
      <alignment horizontal="left" vertical="center" wrapText="1"/>
    </xf>
    <xf numFmtId="0" fontId="38" fillId="3" borderId="0" xfId="4" applyFont="1" applyFill="1" applyBorder="1" applyAlignment="1">
      <alignment horizontal="left" vertical="center" wrapText="1"/>
    </xf>
    <xf numFmtId="0" fontId="38" fillId="3" borderId="37" xfId="4" applyFont="1" applyFill="1" applyBorder="1" applyAlignment="1">
      <alignment horizontal="left" vertical="center" wrapText="1"/>
    </xf>
    <xf numFmtId="0" fontId="15" fillId="6" borderId="0" xfId="6" applyFont="1" applyFill="1" applyAlignment="1">
      <alignment horizontal="left" vertical="center" wrapText="1"/>
    </xf>
    <xf numFmtId="0" fontId="22" fillId="6" borderId="0" xfId="4" applyFont="1" applyFill="1" applyAlignment="1"/>
    <xf numFmtId="0" fontId="7" fillId="0" borderId="29" xfId="2" applyFont="1" applyBorder="1" applyAlignment="1" applyProtection="1">
      <alignment vertical="center"/>
      <protection locked="0"/>
    </xf>
    <xf numFmtId="0" fontId="10" fillId="0" borderId="0" xfId="2" applyFont="1" applyAlignment="1">
      <alignment vertical="center"/>
    </xf>
    <xf numFmtId="0" fontId="15" fillId="6" borderId="0" xfId="6" applyFont="1" applyFill="1" applyAlignment="1">
      <alignment horizontal="left" vertical="center" wrapText="1" indent="2"/>
    </xf>
    <xf numFmtId="0" fontId="6" fillId="6" borderId="0" xfId="6" applyFont="1" applyFill="1" applyAlignment="1">
      <alignment horizontal="left" vertical="center" wrapText="1" indent="2"/>
    </xf>
    <xf numFmtId="0" fontId="15" fillId="6" borderId="0" xfId="2" applyFont="1" applyFill="1" applyAlignment="1">
      <alignment horizontal="left" vertical="center" indent="1"/>
    </xf>
    <xf numFmtId="0" fontId="42" fillId="0" borderId="0" xfId="6" applyFont="1" applyAlignment="1"/>
    <xf numFmtId="0" fontId="43" fillId="6" borderId="0" xfId="6" applyFont="1" applyFill="1" applyAlignment="1">
      <alignment vertical="center"/>
    </xf>
    <xf numFmtId="0" fontId="45" fillId="6" borderId="0" xfId="6" applyFont="1" applyFill="1" applyAlignment="1">
      <alignment vertical="center" wrapText="1"/>
    </xf>
    <xf numFmtId="0" fontId="10" fillId="0" borderId="29" xfId="2" applyFont="1" applyBorder="1" applyAlignment="1">
      <alignment vertical="center"/>
    </xf>
    <xf numFmtId="0" fontId="15" fillId="6" borderId="0" xfId="2" applyFont="1" applyFill="1" applyAlignment="1">
      <alignment horizontal="left" vertical="center" wrapText="1" indent="1"/>
    </xf>
    <xf numFmtId="0" fontId="6" fillId="2" borderId="15" xfId="2" applyFont="1" applyFill="1" applyBorder="1" applyAlignment="1">
      <alignment horizontal="left" vertical="center"/>
    </xf>
    <xf numFmtId="0" fontId="46" fillId="0" borderId="17" xfId="0" applyFont="1" applyBorder="1" applyAlignment="1">
      <alignment horizontal="left" vertical="center"/>
    </xf>
    <xf numFmtId="0" fontId="46" fillId="0" borderId="18" xfId="0" applyFont="1" applyBorder="1" applyAlignment="1">
      <alignment horizontal="left" vertical="center"/>
    </xf>
    <xf numFmtId="0" fontId="6" fillId="2" borderId="15" xfId="2" applyFont="1" applyFill="1" applyBorder="1" applyAlignment="1">
      <alignment horizontal="left" vertical="center" wrapText="1"/>
    </xf>
    <xf numFmtId="0" fontId="8" fillId="10" borderId="15" xfId="1" applyFont="1" applyFill="1" applyBorder="1" applyAlignment="1">
      <alignment horizontal="left" vertical="center" wrapText="1" indent="3"/>
    </xf>
    <xf numFmtId="0" fontId="0" fillId="0" borderId="18" xfId="0" applyBorder="1" applyAlignment="1">
      <alignment horizontal="left" vertical="center" wrapText="1" indent="3"/>
    </xf>
    <xf numFmtId="0" fontId="71" fillId="15" borderId="0" xfId="0" applyFont="1" applyFill="1" applyAlignment="1">
      <alignment horizontal="left" vertical="top" wrapText="1"/>
    </xf>
    <xf numFmtId="0" fontId="71" fillId="15" borderId="0" xfId="0" applyFont="1" applyFill="1" applyAlignment="1">
      <alignment horizontal="left" vertical="top"/>
    </xf>
    <xf numFmtId="0" fontId="6" fillId="2" borderId="17" xfId="2" applyFont="1" applyFill="1"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46" fillId="0" borderId="17" xfId="0" applyFont="1" applyBorder="1" applyAlignment="1">
      <alignment horizontal="left" vertical="center" wrapText="1"/>
    </xf>
    <xf numFmtId="0" fontId="0" fillId="0" borderId="17" xfId="0" applyBorder="1" applyAlignment="1">
      <alignment vertical="center" wrapText="1"/>
    </xf>
    <xf numFmtId="0" fontId="8" fillId="0" borderId="15" xfId="1" applyFont="1" applyFill="1" applyBorder="1" applyAlignment="1">
      <alignment horizontal="left" vertical="center" wrapText="1" indent="1"/>
    </xf>
    <xf numFmtId="0" fontId="0" fillId="0" borderId="17" xfId="0" applyBorder="1" applyAlignment="1">
      <alignment horizontal="left" vertical="center" wrapText="1" indent="1"/>
    </xf>
    <xf numFmtId="0" fontId="0" fillId="0" borderId="18" xfId="0" applyBorder="1" applyAlignment="1">
      <alignment horizontal="left" vertical="center" wrapText="1" indent="1"/>
    </xf>
    <xf numFmtId="0" fontId="14" fillId="0" borderId="14" xfId="2" applyFont="1" applyBorder="1" applyAlignment="1">
      <alignment horizontal="left" vertical="center" wrapText="1"/>
    </xf>
    <xf numFmtId="0" fontId="41" fillId="0" borderId="16" xfId="0" applyFont="1" applyBorder="1" applyAlignment="1">
      <alignment horizontal="left" vertical="center" wrapText="1"/>
    </xf>
    <xf numFmtId="0" fontId="41" fillId="0" borderId="13" xfId="0" applyFont="1" applyBorder="1" applyAlignment="1">
      <alignment horizontal="left" vertical="center" wrapText="1"/>
    </xf>
    <xf numFmtId="0" fontId="41" fillId="0" borderId="9" xfId="0" applyFont="1" applyBorder="1" applyAlignment="1">
      <alignment horizontal="left" vertical="center" wrapText="1"/>
    </xf>
  </cellXfs>
  <cellStyles count="13">
    <cellStyle name="Comma" xfId="8" builtinId="3"/>
    <cellStyle name="Comma 2" xfId="5" xr:uid="{923C7066-520C-8C43-AD25-BFFF7B055492}"/>
    <cellStyle name="Comma 3" xfId="11" xr:uid="{F9AB61F1-5B1B-4BB8-889B-4B6493AAF2B0}"/>
    <cellStyle name="Explanatory Text 2" xfId="7" xr:uid="{E58E5BF5-7433-224B-9B9D-316B1A46777F}"/>
    <cellStyle name="Hyperlink" xfId="1" builtinId="8"/>
    <cellStyle name="Hyperlink 2" xfId="3" xr:uid="{EC28C496-14A9-F64F-A2F0-23D2D17EB992}"/>
    <cellStyle name="Hyperlink 3" xfId="4" xr:uid="{838F9D14-C41A-4842-92F6-1FA604AE2F68}"/>
    <cellStyle name="Normal" xfId="0" builtinId="0"/>
    <cellStyle name="Normal 2" xfId="2" xr:uid="{6BA602D6-A6C6-F340-A2F4-9BA3F81DC569}"/>
    <cellStyle name="Normal 3" xfId="6" xr:uid="{21234156-CF00-AD4A-9586-0915107E01AD}"/>
    <cellStyle name="Normal 4" xfId="9" xr:uid="{A61AB833-D463-43BF-A4A7-239074E68615}"/>
    <cellStyle name="Normal 5" xfId="10" xr:uid="{C6F34159-0E05-46C4-ACAE-E4C381047C35}"/>
    <cellStyle name="Per cent 2" xfId="12" xr:uid="{8B15AD77-7694-4611-8EB6-6541B19A26DA}"/>
  </cellStyles>
  <dxfs count="93">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numFmt numFmtId="165" formatCode="_ * #,##0_ ;_ * \-#,##0_ ;_ * &quot;-&quot;??_ ;_ @_ "/>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b val="0"/>
        <i val="0"/>
        <strike val="0"/>
        <condense val="0"/>
        <extend val="0"/>
        <outline val="0"/>
        <shadow val="0"/>
        <u val="none"/>
        <vertAlign val="baseline"/>
        <sz val="11"/>
        <color theme="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numFmt numFmtId="0" formatCode="General"/>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numFmt numFmtId="0" formatCode="General"/>
    </dxf>
    <dxf>
      <font>
        <strike val="0"/>
        <outline val="0"/>
        <shadow val="0"/>
        <vertAlign val="baseline"/>
        <sz val="11"/>
        <name val="Franklin Gothic Book"/>
        <family val="2"/>
        <scheme val="none"/>
      </font>
      <numFmt numFmtId="0" formatCode="General"/>
    </dxf>
    <dxf>
      <font>
        <strike val="0"/>
        <outline val="0"/>
        <shadow val="0"/>
        <vertAlign val="baseline"/>
        <sz val="11"/>
        <name val="Franklin Gothic Book"/>
        <family val="2"/>
        <scheme val="none"/>
      </font>
      <numFmt numFmtId="0" formatCode="General"/>
    </dxf>
    <dxf>
      <font>
        <strike val="0"/>
        <outline val="0"/>
        <shadow val="0"/>
        <vertAlign val="baseline"/>
        <sz val="11"/>
        <name val="Franklin Gothic Book"/>
        <family val="2"/>
        <scheme val="none"/>
      </font>
      <numFmt numFmtId="0" formatCode="General"/>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font>
        <i/>
        <strike val="0"/>
        <outline val="0"/>
        <shadow val="0"/>
        <u val="none"/>
        <vertAlign val="baseline"/>
        <sz val="11"/>
        <color theme="1"/>
        <name val="Franklin Gothic Book"/>
        <family val="2"/>
        <scheme val="none"/>
      </font>
    </dxf>
    <dxf>
      <font>
        <i/>
        <strike val="0"/>
        <outline val="0"/>
        <shadow val="0"/>
        <u val="none"/>
        <vertAlign val="baseline"/>
        <sz val="11"/>
        <color theme="1"/>
        <name val="Franklin Gothic Book"/>
        <family val="2"/>
        <scheme val="none"/>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b val="0"/>
        <i/>
        <strike val="0"/>
        <condense val="0"/>
        <extend val="0"/>
        <outline val="0"/>
        <shadow val="0"/>
        <u val="none"/>
        <vertAlign val="baseline"/>
        <sz val="11"/>
        <color theme="1"/>
        <name val="Franklin Gothic Book"/>
        <family val="2"/>
        <scheme val="none"/>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theme="1"/>
        <name val="Franklin Gothic Book"/>
        <family val="2"/>
        <scheme val="none"/>
      </font>
    </dxf>
    <dxf>
      <font>
        <strike val="0"/>
        <outline val="0"/>
        <shadow val="0"/>
        <u val="none"/>
        <vertAlign val="baseline"/>
        <sz val="11"/>
        <color theme="1"/>
        <name val="Franklin Gothic Book"/>
        <family val="2"/>
        <scheme val="none"/>
      </font>
    </dxf>
    <dxf>
      <font>
        <strike val="0"/>
        <outline val="0"/>
        <shadow val="0"/>
        <vertAlign val="baseline"/>
        <sz val="11"/>
        <name val="Franklin Gothic Book"/>
        <family val="2"/>
        <scheme val="none"/>
      </font>
    </dxf>
    <dxf>
      <border outline="0">
        <top style="medium">
          <color indexed="64"/>
        </top>
      </border>
    </dxf>
    <dxf>
      <font>
        <strike val="0"/>
        <outline val="0"/>
        <shadow val="0"/>
        <vertAlign val="baseline"/>
        <sz val="11"/>
        <name val="Franklin Gothic Book"/>
        <family val="2"/>
        <scheme val="none"/>
      </font>
    </dxf>
    <dxf>
      <font>
        <b val="0"/>
        <i val="0"/>
        <strike val="0"/>
        <condense val="0"/>
        <extend val="0"/>
        <outline val="0"/>
        <shadow val="0"/>
        <u val="none"/>
        <vertAlign val="baseline"/>
        <sz val="11"/>
        <color theme="1"/>
        <name val="Franklin Gothic Book"/>
        <family val="2"/>
        <scheme val="none"/>
      </font>
      <fill>
        <patternFill patternType="none">
          <fgColor indexed="64"/>
          <bgColor indexed="65"/>
        </patternFill>
      </fill>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alignment horizontal="left" vertical="center" textRotation="0" wrapText="0" indent="0" justifyLastLine="0" shrinkToFit="0" readingOrder="0"/>
    </dxf>
    <dxf>
      <font>
        <strike val="0"/>
        <outline val="0"/>
        <shadow val="0"/>
        <vertAlign val="baseline"/>
        <sz val="11"/>
        <name val="Franklin Gothic Book"/>
        <family val="2"/>
        <scheme val="none"/>
      </font>
    </dxf>
    <dxf>
      <font>
        <b val="0"/>
        <i/>
        <strike val="0"/>
        <condense val="0"/>
        <extend val="0"/>
        <outline val="0"/>
        <shadow val="0"/>
        <u val="none"/>
        <vertAlign val="baseline"/>
        <sz val="11"/>
        <color theme="1"/>
        <name val="Franklin Gothic Book"/>
        <family val="2"/>
        <scheme val="none"/>
      </font>
      <alignment horizontal="left" vertical="center" textRotation="0" wrapText="0" indent="0" justifyLastLine="0" shrinkToFit="0" readingOrder="0"/>
    </dxf>
    <dxf>
      <font>
        <strike val="0"/>
        <outline val="0"/>
        <shadow val="0"/>
        <vertAlign val="baseline"/>
        <sz val="11"/>
        <name val="Franklin Gothic Book"/>
        <family val="2"/>
        <scheme val="none"/>
      </font>
    </dxf>
    <dxf>
      <font>
        <b val="0"/>
        <i/>
        <strike val="0"/>
        <condense val="0"/>
        <extend val="0"/>
        <outline val="0"/>
        <shadow val="0"/>
        <u val="none"/>
        <vertAlign val="baseline"/>
        <sz val="11"/>
        <color theme="1"/>
        <name val="Franklin Gothic Book"/>
        <family val="2"/>
        <scheme val="none"/>
      </font>
      <alignment horizontal="left" vertical="center" textRotation="0" wrapText="0" indent="0" justifyLastLine="0" shrinkToFit="0" readingOrder="0"/>
    </dxf>
    <dxf>
      <font>
        <strike val="0"/>
        <outline val="0"/>
        <shadow val="0"/>
        <vertAlign val="baseline"/>
        <sz val="11"/>
        <name val="Franklin Gothic Book"/>
        <family val="2"/>
        <scheme val="none"/>
      </font>
    </dxf>
    <dxf>
      <font>
        <b val="0"/>
        <i/>
        <strike val="0"/>
        <condense val="0"/>
        <extend val="0"/>
        <outline val="0"/>
        <shadow val="0"/>
        <u val="none"/>
        <vertAlign val="baseline"/>
        <sz val="11"/>
        <color theme="1"/>
        <name val="Franklin Gothic Book"/>
        <family val="2"/>
        <scheme val="none"/>
      </font>
      <alignment horizontal="left" vertical="center" textRotation="0" wrapText="0" indent="0" justifyLastLine="0" shrinkToFit="0" readingOrder="0"/>
    </dxf>
    <dxf>
      <font>
        <strike val="0"/>
        <outline val="0"/>
        <shadow val="0"/>
        <vertAlign val="baseline"/>
        <sz val="11"/>
        <name val="Franklin Gothic Book"/>
        <family val="2"/>
        <scheme val="none"/>
      </font>
    </dxf>
    <dxf>
      <font>
        <b val="0"/>
        <i/>
        <strike val="0"/>
        <condense val="0"/>
        <extend val="0"/>
        <outline val="0"/>
        <shadow val="0"/>
        <u val="none"/>
        <vertAlign val="baseline"/>
        <sz val="11"/>
        <color theme="1"/>
        <name val="Franklin Gothic Book"/>
        <family val="2"/>
        <scheme val="none"/>
      </font>
      <numFmt numFmtId="168" formatCode="_-* #,##0_-;\-* #,##0_-;_-* &quot;-&quot;??_-;_-@_-"/>
      <fill>
        <patternFill patternType="solid">
          <fgColor indexed="64"/>
          <bgColor theme="0"/>
        </patternFill>
      </fill>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numFmt numFmtId="168" formatCode="_-* #,##0_-;\-* #,##0_-;_-* &quot;-&quot;??_-;_-@_-"/>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Franklin Gothic Book"/>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Franklin Gothic Book"/>
        <family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Franklin Gothic Book"/>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Franklin Gothic Book"/>
        <family val="2"/>
        <scheme val="none"/>
      </font>
      <fill>
        <patternFill patternType="none">
          <fgColor indexed="64"/>
          <bgColor indexed="65"/>
        </patternFill>
      </fill>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numFmt numFmtId="164" formatCode="_ * #,##0.00_ ;_ * \-#,##0.00_ ;_ * &quot;-&quot;??_ ;_ @_ "/>
      <alignment horizontal="left" vertical="center" textRotation="0" wrapText="0" indent="0" justifyLastLine="0" shrinkToFit="0" readingOrder="0"/>
    </dxf>
    <dxf>
      <font>
        <strike val="0"/>
        <outline val="0"/>
        <shadow val="0"/>
        <vertAlign val="baseline"/>
        <sz val="11"/>
        <name val="Franklin Gothic Book"/>
        <family val="2"/>
        <scheme val="none"/>
      </font>
    </dxf>
    <dxf>
      <font>
        <b val="0"/>
        <i/>
        <strike val="0"/>
        <condense val="0"/>
        <extend val="0"/>
        <outline val="0"/>
        <shadow val="0"/>
        <u val="none"/>
        <vertAlign val="baseline"/>
        <sz val="11"/>
        <color theme="1"/>
        <name val="Franklin Gothic Book"/>
        <family val="2"/>
        <scheme val="none"/>
      </font>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fill>
        <patternFill patternType="none">
          <fgColor indexed="64"/>
          <bgColor indexed="65"/>
        </patternFill>
      </fill>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alignment horizontal="left" vertical="center" textRotation="0" wrapText="0" indent="0" justifyLastLine="0" shrinkToFit="0" readingOrder="0"/>
    </dxf>
    <dxf>
      <font>
        <strike val="0"/>
        <outline val="0"/>
        <shadow val="0"/>
        <vertAlign val="baseline"/>
        <sz val="11"/>
        <name val="Franklin Gothic Book"/>
        <family val="2"/>
        <scheme val="none"/>
      </font>
      <fill>
        <patternFill patternType="none">
          <fgColor indexed="64"/>
          <bgColor auto="1"/>
        </patternFill>
      </fill>
    </dxf>
    <dxf>
      <font>
        <strike val="0"/>
        <outline val="0"/>
        <shadow val="0"/>
        <vertAlign val="baseline"/>
        <sz val="11"/>
        <name val="Franklin Gothic Book"/>
        <family val="2"/>
        <scheme val="none"/>
      </font>
    </dxf>
    <dxf>
      <border outline="0">
        <top style="medium">
          <color indexed="64"/>
        </top>
      </border>
    </dxf>
    <dxf>
      <font>
        <strike val="0"/>
        <outline val="0"/>
        <shadow val="0"/>
        <vertAlign val="baseline"/>
        <sz val="11"/>
        <name val="Franklin Gothic Book"/>
        <family val="2"/>
        <scheme val="none"/>
      </font>
    </dxf>
    <dxf>
      <font>
        <b val="0"/>
        <i val="0"/>
        <strike val="0"/>
        <condense val="0"/>
        <extend val="0"/>
        <outline val="0"/>
        <shadow val="0"/>
        <u val="none"/>
        <vertAlign val="baseline"/>
        <sz val="11"/>
        <color theme="1"/>
        <name val="Franklin Gothic Book"/>
        <family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Franklin Gothic Book"/>
        <family val="2"/>
        <scheme val="none"/>
      </font>
      <numFmt numFmtId="168" formatCode="_-* #,##0_-;\-* #,##0_-;_-* &quot;-&quot;??_-;_-@_-"/>
      <fill>
        <patternFill patternType="solid">
          <fgColor indexed="64"/>
          <bgColor theme="0"/>
        </patternFill>
      </fill>
      <alignment horizontal="left" vertical="center" textRotation="0" wrapText="0" indent="0" justifyLastLine="0" shrinkToFit="0" readingOrder="0"/>
    </dxf>
    <dxf>
      <font>
        <strike val="0"/>
        <outline val="0"/>
        <shadow val="0"/>
        <vertAlign val="baseline"/>
        <sz val="11"/>
        <name val="Franklin Gothic Book"/>
        <family val="2"/>
        <scheme val="none"/>
      </font>
      <fill>
        <patternFill patternType="none">
          <fgColor indexed="64"/>
          <bgColor indexed="65"/>
        </patternFill>
      </fill>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numFmt numFmtId="164" formatCode="_ * #,##0.00_ ;_ * \-#,##0.00_ ;_ * &quot;-&quot;??_ ;_ @_ "/>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fill>
        <patternFill patternType="none">
          <fgColor indexed="64"/>
          <bgColor auto="1"/>
        </patternFill>
      </fill>
      <alignment horizontal="left" vertical="center" textRotation="0" wrapText="0" indent="0" justifyLastLine="0" shrinkToFit="0" readingOrder="0"/>
    </dxf>
    <dxf>
      <font>
        <b val="0"/>
        <i/>
        <strike val="0"/>
        <condense val="0"/>
        <extend val="0"/>
        <outline val="0"/>
        <shadow val="0"/>
        <u val="none"/>
        <vertAlign val="baseline"/>
        <sz val="11"/>
        <color rgb="FFFF0000"/>
        <name val="Franklin Gothic Book"/>
        <family val="2"/>
        <scheme val="none"/>
      </font>
      <numFmt numFmtId="165" formatCode="_ * #,##0_ ;_ * \-#,##0_ ;_ * &quot;-&quot;??_ ;_ @_ "/>
      <alignment horizontal="left" vertical="center" textRotation="0" wrapText="0" indent="0" justifyLastLine="0" shrinkToFit="0" readingOrder="0"/>
    </dxf>
    <dxf>
      <font>
        <b val="0"/>
        <i/>
        <strike val="0"/>
        <condense val="0"/>
        <extend val="0"/>
        <outline val="0"/>
        <shadow val="0"/>
        <u val="none"/>
        <vertAlign val="baseline"/>
        <sz val="11"/>
        <color rgb="FFFF0000"/>
        <name val="Franklin Gothic Book"/>
        <family val="2"/>
        <scheme val="none"/>
      </font>
      <numFmt numFmtId="165" formatCode="_ * #,##0_ ;_ * \-#,##0_ ;_ * &quot;-&quot;??_ ;_ @_ "/>
      <fill>
        <patternFill patternType="none">
          <fgColor indexed="64"/>
          <bgColor indexed="65"/>
        </patternFill>
      </fill>
      <alignment horizontal="left" vertical="center" textRotation="0" wrapText="0" indent="0" justifyLastLine="0" shrinkToFit="0" readingOrder="0"/>
    </dxf>
    <dxf>
      <font>
        <b val="0"/>
        <i/>
        <strike val="0"/>
        <condense val="0"/>
        <extend val="0"/>
        <outline val="0"/>
        <shadow val="0"/>
        <u val="none"/>
        <vertAlign val="baseline"/>
        <sz val="11"/>
        <color rgb="FFFF0000"/>
        <name val="Franklin Gothic Book"/>
        <family val="2"/>
        <scheme val="none"/>
      </font>
      <numFmt numFmtId="165" formatCode="_ * #,##0_ ;_ * \-#,##0_ ;_ * &quot;-&quot;??_ ;_ @_ "/>
      <alignment horizontal="left" vertical="center" textRotation="0" wrapText="0" indent="0" justifyLastLine="0" shrinkToFit="0" readingOrder="0"/>
    </dxf>
    <dxf>
      <font>
        <b val="0"/>
        <i/>
        <strike val="0"/>
        <condense val="0"/>
        <extend val="0"/>
        <outline val="0"/>
        <shadow val="0"/>
        <u val="none"/>
        <vertAlign val="baseline"/>
        <sz val="11"/>
        <color rgb="FFFF0000"/>
        <name val="Franklin Gothic Book"/>
        <family val="2"/>
        <scheme val="none"/>
      </font>
      <numFmt numFmtId="165" formatCode="_ * #,##0_ ;_ * \-#,##0_ ;_ * &quot;-&quot;??_ ;_ @_ "/>
      <fill>
        <patternFill patternType="none">
          <fgColor indexed="64"/>
          <bgColor indexed="65"/>
        </patternFill>
      </fill>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numFmt numFmtId="165" formatCode="_ * #,##0_ ;_ * \-#,##0_ ;_ * &quot;-&quot;??_ ;_ @_ "/>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numFmt numFmtId="165" formatCode="_ * #,##0_ ;_ * \-#,##0_ ;_ * &quot;-&quot;??_ ;_ @_ "/>
      <fill>
        <patternFill patternType="none">
          <fgColor indexed="64"/>
          <bgColor auto="1"/>
        </patternFill>
      </fill>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numFmt numFmtId="165" formatCode="_ * #,##0_ ;_ * \-#,##0_ ;_ * &quot;-&quot;??_ ;_ @_ "/>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numFmt numFmtId="165" formatCode="_ * #,##0_ ;_ * \-#,##0_ ;_ * &quot;-&quot;??_ ;_ @_ "/>
      <fill>
        <patternFill patternType="none">
          <fgColor indexed="64"/>
          <bgColor auto="1"/>
        </patternFill>
      </fill>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fill>
        <patternFill patternType="none">
          <fgColor indexed="64"/>
          <bgColor auto="1"/>
        </patternFill>
      </fill>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Franklin Gothic Book"/>
        <family val="2"/>
        <scheme val="none"/>
      </font>
      <alignment horizontal="left" vertical="center" textRotation="0" wrapText="0" indent="0" justifyLastLine="0" shrinkToFit="0" readingOrder="0"/>
    </dxf>
    <dxf>
      <font>
        <strike val="0"/>
        <outline val="0"/>
        <shadow val="0"/>
        <vertAlign val="baseline"/>
        <sz val="11"/>
        <name val="Franklin Gothic Book"/>
        <family val="2"/>
        <scheme val="none"/>
      </font>
    </dxf>
    <dxf>
      <font>
        <b val="0"/>
        <i/>
        <strike val="0"/>
        <condense val="0"/>
        <extend val="0"/>
        <outline val="0"/>
        <shadow val="0"/>
        <u val="none"/>
        <vertAlign val="baseline"/>
        <sz val="11"/>
        <color theme="1"/>
        <name val="Franklin Gothic Book"/>
        <family val="2"/>
        <scheme val="none"/>
      </font>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fill>
        <patternFill patternType="none">
          <fgColor indexed="64"/>
          <bgColor indexed="65"/>
        </patternFill>
      </fill>
      <alignment horizontal="left" vertical="center" textRotation="0" wrapText="0" indent="0" justifyLastLine="0" shrinkToFit="0" readingOrder="0"/>
    </dxf>
    <dxf>
      <font>
        <b val="0"/>
        <i/>
        <strike val="0"/>
        <condense val="0"/>
        <extend val="0"/>
        <outline val="0"/>
        <shadow val="0"/>
        <u val="none"/>
        <vertAlign val="baseline"/>
        <sz val="11"/>
        <color theme="1"/>
        <name val="Franklin Gothic Book"/>
        <family val="2"/>
        <scheme val="none"/>
      </font>
      <alignment horizontal="left" vertical="center" textRotation="0" wrapText="0" indent="0" justifyLastLine="0" shrinkToFit="0" readingOrder="0"/>
    </dxf>
    <dxf>
      <font>
        <strike val="0"/>
        <outline val="0"/>
        <shadow val="0"/>
        <vertAlign val="baseline"/>
        <sz val="11"/>
        <name val="Franklin Gothic Book"/>
        <family val="2"/>
        <scheme val="none"/>
      </font>
    </dxf>
    <dxf>
      <font>
        <strike val="0"/>
        <outline val="0"/>
        <shadow val="0"/>
        <vertAlign val="baseline"/>
        <sz val="11"/>
        <name val="Franklin Gothic Book"/>
        <family val="2"/>
        <scheme val="none"/>
      </font>
    </dxf>
    <dxf>
      <border outline="0">
        <top style="medium">
          <color indexed="64"/>
        </top>
      </border>
    </dxf>
    <dxf>
      <font>
        <strike val="0"/>
        <outline val="0"/>
        <shadow val="0"/>
        <vertAlign val="baseline"/>
        <sz val="11"/>
        <name val="Franklin Gothic Book"/>
        <family val="2"/>
        <scheme val="none"/>
      </font>
    </dxf>
    <dxf>
      <font>
        <b val="0"/>
        <i val="0"/>
        <strike val="0"/>
        <condense val="0"/>
        <extend val="0"/>
        <outline val="0"/>
        <shadow val="0"/>
        <u val="none"/>
        <vertAlign val="baseline"/>
        <sz val="11"/>
        <color theme="1"/>
        <name val="Franklin Gothic Book"/>
        <family val="2"/>
        <scheme val="none"/>
      </font>
      <fill>
        <patternFill patternType="none">
          <fgColor indexed="64"/>
          <bgColor indexed="65"/>
        </patternFill>
      </fill>
      <alignment horizontal="left" vertical="center" textRotation="0" wrapText="0" indent="0" justifyLastLine="0" shrinkToFit="0" readingOrder="0"/>
    </dxf>
    <dxf>
      <border>
        <bottom style="thin">
          <color rgb="FF188FBB"/>
        </bottom>
      </border>
    </dxf>
    <dxf>
      <fill>
        <patternFill patternType="solid">
          <bgColor theme="2"/>
        </patternFill>
      </fill>
      <border>
        <bottom style="thin">
          <color rgb="FF188FBB"/>
        </bottom>
      </border>
    </dxf>
    <dxf>
      <font>
        <b/>
        <i val="0"/>
        <color theme="0"/>
      </font>
      <fill>
        <patternFill>
          <bgColor rgb="FF165B89"/>
        </patternFill>
      </fill>
      <border>
        <top style="thick">
          <color auto="1"/>
        </top>
        <bottom style="medium">
          <color rgb="FF188FBB"/>
        </bottom>
      </border>
    </dxf>
  </dxfs>
  <tableStyles count="1" defaultTableStyle="TableStyleMedium2" defaultPivotStyle="PivotStyleLight16">
    <tableStyle name="EITI Table" pivot="0" count="3" xr9:uid="{75225649-1FD3-452E-B344-3C5F7BA5401C}">
      <tableStyleElement type="headerRow" dxfId="92"/>
      <tableStyleElement type="firstRowStripe" dxfId="91"/>
      <tableStyleElement type="secondRowStripe" dxfId="90"/>
    </tableStyle>
  </tableStyles>
  <colors>
    <mruColors>
      <color rgb="FFF7A516"/>
      <color rgb="FFFF7F0E"/>
      <color rgb="FFFF7700"/>
      <color rgb="FFFF795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1736679</xdr:colOff>
      <xdr:row>5</xdr:row>
      <xdr:rowOff>35615</xdr:rowOff>
    </xdr:to>
    <xdr:pic>
      <xdr:nvPicPr>
        <xdr:cNvPr id="2" name="Picture 1" descr="https://eiti.org/sites/default/files/styles/img-narrow/public/inline/logo_gradient_-_under.png?itok=F8fw0Tyz">
          <a:extLst>
            <a:ext uri="{FF2B5EF4-FFF2-40B4-BE49-F238E27FC236}">
              <a16:creationId xmlns:a16="http://schemas.microsoft.com/office/drawing/2014/main" id="{00000000-0008-0000-00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248" t="7983" b="5883"/>
        <a:stretch/>
      </xdr:blipFill>
      <xdr:spPr bwMode="auto">
        <a:xfrm>
          <a:off x="304800" y="0"/>
          <a:ext cx="1736679" cy="937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xdr:row>
      <xdr:rowOff>0</xdr:rowOff>
    </xdr:from>
    <xdr:to>
      <xdr:col>7</xdr:col>
      <xdr:colOff>0</xdr:colOff>
      <xdr:row>8</xdr:row>
      <xdr:rowOff>568</xdr:rowOff>
    </xdr:to>
    <xdr:grpSp>
      <xdr:nvGrpSpPr>
        <xdr:cNvPr id="3" name="Group 2">
          <a:extLst>
            <a:ext uri="{FF2B5EF4-FFF2-40B4-BE49-F238E27FC236}">
              <a16:creationId xmlns:a16="http://schemas.microsoft.com/office/drawing/2014/main" id="{00000000-0008-0000-0000-000003000000}"/>
            </a:ext>
          </a:extLst>
        </xdr:cNvPr>
        <xdr:cNvGrpSpPr>
          <a:grpSpLocks/>
        </xdr:cNvGrpSpPr>
      </xdr:nvGrpSpPr>
      <xdr:grpSpPr bwMode="auto">
        <a:xfrm>
          <a:off x="309563" y="1262063"/>
          <a:ext cx="14370843" cy="48193"/>
          <a:chOff x="1134" y="1904"/>
          <a:chExt cx="9546" cy="181"/>
        </a:xfrm>
      </xdr:grpSpPr>
      <xdr:sp macro="" textlink="">
        <xdr:nvSpPr>
          <xdr:cNvPr id="4" name="Rectangle 3">
            <a:extLst>
              <a:ext uri="{FF2B5EF4-FFF2-40B4-BE49-F238E27FC236}">
                <a16:creationId xmlns:a16="http://schemas.microsoft.com/office/drawing/2014/main" id="{00000000-0008-0000-0000-000004000000}"/>
              </a:ext>
            </a:extLst>
          </xdr:cNvPr>
          <xdr:cNvSpPr>
            <a:spLocks/>
          </xdr:cNvSpPr>
        </xdr:nvSpPr>
        <xdr:spPr bwMode="auto">
          <a:xfrm>
            <a:off x="1134" y="1904"/>
            <a:ext cx="321" cy="181"/>
          </a:xfrm>
          <a:prstGeom prst="rect">
            <a:avLst/>
          </a:prstGeom>
          <a:solidFill>
            <a:srgbClr val="31AED6"/>
          </a:solidFill>
          <a:ln>
            <a:noFill/>
          </a:ln>
          <a:effectLst/>
          <a:extLst>
            <a:ext uri="{91240B29-F687-4F45-9708-019B960494DF}">
              <a14:hiddenLine xmlns:a14="http://schemas.microsoft.com/office/drawing/2010/main" w="9525">
                <a:solidFill>
                  <a:srgbClr val="4A7EBB"/>
                </a:solidFill>
                <a:miter lim="800000"/>
                <a:headEnd/>
                <a:tailEnd/>
              </a14:hiddenLine>
            </a:ext>
            <a:ext uri="{AF507438-7753-43E0-B8FC-AC1667EBCBE1}">
              <a14:hiddenEffects xmlns:a14="http://schemas.microsoft.com/office/drawing/2010/main">
                <a:effectLst>
                  <a:outerShdw blurRad="40000" dist="23000" dir="5400000" rotWithShape="0">
                    <a:srgbClr val="808080">
                      <a:alpha val="34999"/>
                    </a:srgbClr>
                  </a:outerShdw>
                </a:effectLst>
              </a14:hiddenEffects>
            </a:ext>
          </a:extLst>
        </xdr:spPr>
        <xdr:txBody>
          <a:bodyPr rot="0" vert="horz" wrap="square" lIns="91440" tIns="45720" rIns="91440" bIns="45720" anchor="ctr" anchorCtr="0" upright="1">
            <a:noAutofit/>
          </a:bodyPr>
          <a:lstStyle/>
          <a:p>
            <a:endParaRPr lang="en-GB"/>
          </a:p>
        </xdr:txBody>
      </xdr:sp>
      <xdr:sp macro="" textlink="">
        <xdr:nvSpPr>
          <xdr:cNvPr id="5" name="Rectangle 4">
            <a:extLst>
              <a:ext uri="{FF2B5EF4-FFF2-40B4-BE49-F238E27FC236}">
                <a16:creationId xmlns:a16="http://schemas.microsoft.com/office/drawing/2014/main" id="{00000000-0008-0000-0000-000005000000}"/>
              </a:ext>
            </a:extLst>
          </xdr:cNvPr>
          <xdr:cNvSpPr>
            <a:spLocks/>
          </xdr:cNvSpPr>
        </xdr:nvSpPr>
        <xdr:spPr bwMode="auto">
          <a:xfrm>
            <a:off x="1564" y="1904"/>
            <a:ext cx="121" cy="181"/>
          </a:xfrm>
          <a:prstGeom prst="rect">
            <a:avLst/>
          </a:prstGeom>
          <a:solidFill>
            <a:srgbClr val="31AED6"/>
          </a:solidFill>
          <a:ln>
            <a:noFill/>
          </a:ln>
          <a:effectLst/>
          <a:extLst>
            <a:ext uri="{91240B29-F687-4F45-9708-019B960494DF}">
              <a14:hiddenLine xmlns:a14="http://schemas.microsoft.com/office/drawing/2010/main" w="9525">
                <a:solidFill>
                  <a:srgbClr val="4A7EBB"/>
                </a:solidFill>
                <a:miter lim="800000"/>
                <a:headEnd/>
                <a:tailEnd/>
              </a14:hiddenLine>
            </a:ext>
            <a:ext uri="{AF507438-7753-43E0-B8FC-AC1667EBCBE1}">
              <a14:hiddenEffects xmlns:a14="http://schemas.microsoft.com/office/drawing/2010/main">
                <a:effectLst>
                  <a:outerShdw blurRad="40000" dist="23000" dir="5400000" rotWithShape="0">
                    <a:srgbClr val="808080">
                      <a:alpha val="34999"/>
                    </a:srgbClr>
                  </a:outerShdw>
                </a:effectLst>
              </a14:hiddenEffects>
            </a:ext>
          </a:extLst>
        </xdr:spPr>
        <xdr:txBody>
          <a:bodyPr rot="0" vert="horz" wrap="square" lIns="91440" tIns="45720" rIns="91440" bIns="45720" anchor="ctr" anchorCtr="0" upright="1">
            <a:noAutofit/>
          </a:bodyPr>
          <a:lstStyle/>
          <a:p>
            <a:endParaRPr lang="en-GB"/>
          </a:p>
        </xdr:txBody>
      </xdr:sp>
      <xdr:sp macro="" textlink="">
        <xdr:nvSpPr>
          <xdr:cNvPr id="6" name="Rectangle 5">
            <a:extLst>
              <a:ext uri="{FF2B5EF4-FFF2-40B4-BE49-F238E27FC236}">
                <a16:creationId xmlns:a16="http://schemas.microsoft.com/office/drawing/2014/main" id="{00000000-0008-0000-0000-000006000000}"/>
              </a:ext>
            </a:extLst>
          </xdr:cNvPr>
          <xdr:cNvSpPr>
            <a:spLocks/>
          </xdr:cNvSpPr>
        </xdr:nvSpPr>
        <xdr:spPr bwMode="auto">
          <a:xfrm>
            <a:off x="1682" y="1904"/>
            <a:ext cx="213" cy="181"/>
          </a:xfrm>
          <a:prstGeom prst="rect">
            <a:avLst/>
          </a:prstGeom>
          <a:solidFill>
            <a:srgbClr val="184065"/>
          </a:solidFill>
          <a:ln>
            <a:noFill/>
          </a:ln>
          <a:effectLst/>
          <a:extLst>
            <a:ext uri="{91240B29-F687-4F45-9708-019B960494DF}">
              <a14:hiddenLine xmlns:a14="http://schemas.microsoft.com/office/drawing/2010/main" w="9525">
                <a:solidFill>
                  <a:srgbClr val="4A7EBB"/>
                </a:solidFill>
                <a:miter lim="800000"/>
                <a:headEnd/>
                <a:tailEnd/>
              </a14:hiddenLine>
            </a:ext>
            <a:ext uri="{AF507438-7753-43E0-B8FC-AC1667EBCBE1}">
              <a14:hiddenEffects xmlns:a14="http://schemas.microsoft.com/office/drawing/2010/main">
                <a:effectLst>
                  <a:outerShdw blurRad="40000" dist="23000" dir="5400000" rotWithShape="0">
                    <a:srgbClr val="808080">
                      <a:alpha val="34999"/>
                    </a:srgbClr>
                  </a:outerShdw>
                </a:effectLst>
              </a14:hiddenEffects>
            </a:ext>
          </a:extLst>
        </xdr:spPr>
        <xdr:txBody>
          <a:bodyPr rot="0" vert="horz" wrap="square" lIns="91440" tIns="45720" rIns="91440" bIns="45720" anchor="ctr" anchorCtr="0" upright="1">
            <a:noAutofit/>
          </a:bodyPr>
          <a:lstStyle/>
          <a:p>
            <a:endParaRPr lang="en-GB"/>
          </a:p>
        </xdr:txBody>
      </xdr:sp>
      <xdr:sp macro="" textlink="">
        <xdr:nvSpPr>
          <xdr:cNvPr id="7" name="Rectangle 6">
            <a:extLst>
              <a:ext uri="{FF2B5EF4-FFF2-40B4-BE49-F238E27FC236}">
                <a16:creationId xmlns:a16="http://schemas.microsoft.com/office/drawing/2014/main" id="{00000000-0008-0000-0000-000007000000}"/>
              </a:ext>
            </a:extLst>
          </xdr:cNvPr>
          <xdr:cNvSpPr>
            <a:spLocks/>
          </xdr:cNvSpPr>
        </xdr:nvSpPr>
        <xdr:spPr bwMode="auto">
          <a:xfrm>
            <a:off x="1449" y="1904"/>
            <a:ext cx="121" cy="181"/>
          </a:xfrm>
          <a:prstGeom prst="rect">
            <a:avLst/>
          </a:prstGeom>
          <a:solidFill>
            <a:srgbClr val="184065"/>
          </a:solidFill>
          <a:ln>
            <a:noFill/>
          </a:ln>
          <a:effectLst/>
          <a:extLst>
            <a:ext uri="{91240B29-F687-4F45-9708-019B960494DF}">
              <a14:hiddenLine xmlns:a14="http://schemas.microsoft.com/office/drawing/2010/main" w="9525">
                <a:solidFill>
                  <a:srgbClr val="4A7EBB"/>
                </a:solidFill>
                <a:miter lim="800000"/>
                <a:headEnd/>
                <a:tailEnd/>
              </a14:hiddenLine>
            </a:ext>
            <a:ext uri="{AF507438-7753-43E0-B8FC-AC1667EBCBE1}">
              <a14:hiddenEffects xmlns:a14="http://schemas.microsoft.com/office/drawing/2010/main">
                <a:effectLst>
                  <a:outerShdw blurRad="40000" dist="23000" dir="5400000" rotWithShape="0">
                    <a:srgbClr val="808080">
                      <a:alpha val="34999"/>
                    </a:srgbClr>
                  </a:outerShdw>
                </a:effectLst>
              </a14:hiddenEffects>
            </a:ext>
          </a:extLst>
        </xdr:spPr>
        <xdr:txBody>
          <a:bodyPr rot="0" vert="horz" wrap="square" lIns="91440" tIns="45720" rIns="91440" bIns="45720" anchor="ctr" anchorCtr="0" upright="1">
            <a:noAutofit/>
          </a:bodyPr>
          <a:lstStyle/>
          <a:p>
            <a:endParaRPr lang="en-GB"/>
          </a:p>
        </xdr:txBody>
      </xdr:sp>
      <xdr:sp macro="" textlink="">
        <xdr:nvSpPr>
          <xdr:cNvPr id="8" name="Rectangle 7">
            <a:extLst>
              <a:ext uri="{FF2B5EF4-FFF2-40B4-BE49-F238E27FC236}">
                <a16:creationId xmlns:a16="http://schemas.microsoft.com/office/drawing/2014/main" id="{00000000-0008-0000-0000-000008000000}"/>
              </a:ext>
            </a:extLst>
          </xdr:cNvPr>
          <xdr:cNvSpPr>
            <a:spLocks/>
          </xdr:cNvSpPr>
        </xdr:nvSpPr>
        <xdr:spPr bwMode="auto">
          <a:xfrm>
            <a:off x="2006" y="1904"/>
            <a:ext cx="220" cy="181"/>
          </a:xfrm>
          <a:prstGeom prst="rect">
            <a:avLst/>
          </a:prstGeom>
          <a:solidFill>
            <a:srgbClr val="184065"/>
          </a:solidFill>
          <a:ln>
            <a:noFill/>
          </a:ln>
          <a:effectLst/>
          <a:extLst>
            <a:ext uri="{91240B29-F687-4F45-9708-019B960494DF}">
              <a14:hiddenLine xmlns:a14="http://schemas.microsoft.com/office/drawing/2010/main" w="9525">
                <a:solidFill>
                  <a:srgbClr val="4A7EBB"/>
                </a:solidFill>
                <a:miter lim="800000"/>
                <a:headEnd/>
                <a:tailEnd/>
              </a14:hiddenLine>
            </a:ext>
            <a:ext uri="{AF507438-7753-43E0-B8FC-AC1667EBCBE1}">
              <a14:hiddenEffects xmlns:a14="http://schemas.microsoft.com/office/drawing/2010/main">
                <a:effectLst>
                  <a:outerShdw blurRad="40000" dist="23000" dir="5400000" rotWithShape="0">
                    <a:srgbClr val="808080">
                      <a:alpha val="34999"/>
                    </a:srgbClr>
                  </a:outerShdw>
                </a:effectLst>
              </a14:hiddenEffects>
            </a:ext>
          </a:extLst>
        </xdr:spPr>
        <xdr:txBody>
          <a:bodyPr rot="0" vert="horz" wrap="square" lIns="91440" tIns="45720" rIns="91440" bIns="45720" anchor="ctr" anchorCtr="0" upright="1">
            <a:noAutofit/>
          </a:bodyPr>
          <a:lstStyle/>
          <a:p>
            <a:endParaRPr lang="en-GB"/>
          </a:p>
        </xdr:txBody>
      </xdr:sp>
      <xdr:sp macro="" textlink="">
        <xdr:nvSpPr>
          <xdr:cNvPr id="9" name="Rectangle 8">
            <a:extLst>
              <a:ext uri="{FF2B5EF4-FFF2-40B4-BE49-F238E27FC236}">
                <a16:creationId xmlns:a16="http://schemas.microsoft.com/office/drawing/2014/main" id="{00000000-0008-0000-0000-000009000000}"/>
              </a:ext>
            </a:extLst>
          </xdr:cNvPr>
          <xdr:cNvSpPr>
            <a:spLocks/>
          </xdr:cNvSpPr>
        </xdr:nvSpPr>
        <xdr:spPr bwMode="auto">
          <a:xfrm>
            <a:off x="1797" y="1904"/>
            <a:ext cx="310" cy="181"/>
          </a:xfrm>
          <a:prstGeom prst="rect">
            <a:avLst/>
          </a:prstGeom>
          <a:solidFill>
            <a:srgbClr val="31AED6"/>
          </a:solidFill>
          <a:ln>
            <a:noFill/>
          </a:ln>
          <a:effectLst/>
          <a:extLst>
            <a:ext uri="{91240B29-F687-4F45-9708-019B960494DF}">
              <a14:hiddenLine xmlns:a14="http://schemas.microsoft.com/office/drawing/2010/main" w="9525">
                <a:solidFill>
                  <a:srgbClr val="4A7EBB"/>
                </a:solidFill>
                <a:miter lim="800000"/>
                <a:headEnd/>
                <a:tailEnd/>
              </a14:hiddenLine>
            </a:ext>
            <a:ext uri="{AF507438-7753-43E0-B8FC-AC1667EBCBE1}">
              <a14:hiddenEffects xmlns:a14="http://schemas.microsoft.com/office/drawing/2010/main">
                <a:effectLst>
                  <a:outerShdw blurRad="40000" dist="23000" dir="5400000" rotWithShape="0">
                    <a:srgbClr val="808080">
                      <a:alpha val="34999"/>
                    </a:srgbClr>
                  </a:outerShdw>
                </a:effectLst>
              </a14:hiddenEffects>
            </a:ext>
          </a:extLst>
        </xdr:spPr>
        <xdr:txBody>
          <a:bodyPr rot="0" vert="horz" wrap="square" lIns="91440" tIns="45720" rIns="91440" bIns="45720" anchor="ctr" anchorCtr="0" upright="1">
            <a:noAutofit/>
          </a:bodyPr>
          <a:lstStyle/>
          <a:p>
            <a:endParaRPr lang="en-GB"/>
          </a:p>
        </xdr:txBody>
      </xdr:sp>
      <xdr:sp macro="" textlink="">
        <xdr:nvSpPr>
          <xdr:cNvPr id="10" name="Rectangle 9">
            <a:extLst>
              <a:ext uri="{FF2B5EF4-FFF2-40B4-BE49-F238E27FC236}">
                <a16:creationId xmlns:a16="http://schemas.microsoft.com/office/drawing/2014/main" id="{00000000-0008-0000-0000-00000A000000}"/>
              </a:ext>
            </a:extLst>
          </xdr:cNvPr>
          <xdr:cNvSpPr>
            <a:spLocks/>
          </xdr:cNvSpPr>
        </xdr:nvSpPr>
        <xdr:spPr bwMode="auto">
          <a:xfrm>
            <a:off x="2331" y="1904"/>
            <a:ext cx="8349" cy="181"/>
          </a:xfrm>
          <a:prstGeom prst="rect">
            <a:avLst/>
          </a:prstGeom>
          <a:solidFill>
            <a:srgbClr val="184065"/>
          </a:solidFill>
          <a:ln>
            <a:noFill/>
          </a:ln>
          <a:effectLst/>
          <a:extLst>
            <a:ext uri="{91240B29-F687-4F45-9708-019B960494DF}">
              <a14:hiddenLine xmlns:a14="http://schemas.microsoft.com/office/drawing/2010/main" w="9525">
                <a:solidFill>
                  <a:srgbClr val="4A7EBB"/>
                </a:solidFill>
                <a:miter lim="800000"/>
                <a:headEnd/>
                <a:tailEnd/>
              </a14:hiddenLine>
            </a:ext>
            <a:ext uri="{AF507438-7753-43E0-B8FC-AC1667EBCBE1}">
              <a14:hiddenEffects xmlns:a14="http://schemas.microsoft.com/office/drawing/2010/main">
                <a:effectLst>
                  <a:outerShdw blurRad="40000" dist="23000" dir="5400000" rotWithShape="0">
                    <a:srgbClr val="808080">
                      <a:alpha val="34999"/>
                    </a:srgbClr>
                  </a:outerShdw>
                </a:effectLst>
              </a14:hiddenEffects>
            </a:ext>
          </a:extLst>
        </xdr:spPr>
        <xdr:txBody>
          <a:bodyPr rot="0" vert="horz" wrap="square" lIns="91440" tIns="45720" rIns="91440" bIns="45720" anchor="ctr" anchorCtr="0" upright="1">
            <a:noAutofit/>
          </a:bodyPr>
          <a:lstStyle/>
          <a:p>
            <a:endParaRPr lang="en-GB"/>
          </a:p>
        </xdr:txBody>
      </xdr:sp>
      <xdr:sp macro="" textlink="">
        <xdr:nvSpPr>
          <xdr:cNvPr id="11" name="Rectangle 10">
            <a:extLst>
              <a:ext uri="{FF2B5EF4-FFF2-40B4-BE49-F238E27FC236}">
                <a16:creationId xmlns:a16="http://schemas.microsoft.com/office/drawing/2014/main" id="{00000000-0008-0000-0000-00000B000000}"/>
              </a:ext>
            </a:extLst>
          </xdr:cNvPr>
          <xdr:cNvSpPr>
            <a:spLocks/>
          </xdr:cNvSpPr>
        </xdr:nvSpPr>
        <xdr:spPr bwMode="auto">
          <a:xfrm>
            <a:off x="2226" y="1909"/>
            <a:ext cx="108" cy="176"/>
          </a:xfrm>
          <a:prstGeom prst="rect">
            <a:avLst/>
          </a:prstGeom>
          <a:solidFill>
            <a:srgbClr val="31AED6"/>
          </a:solidFill>
          <a:ln>
            <a:noFill/>
          </a:ln>
          <a:effectLst/>
          <a:extLst>
            <a:ext uri="{91240B29-F687-4F45-9708-019B960494DF}">
              <a14:hiddenLine xmlns:a14="http://schemas.microsoft.com/office/drawing/2010/main" w="9525">
                <a:solidFill>
                  <a:srgbClr val="4A7EBB"/>
                </a:solidFill>
                <a:miter lim="800000"/>
                <a:headEnd/>
                <a:tailEnd/>
              </a14:hiddenLine>
            </a:ext>
            <a:ext uri="{AF507438-7753-43E0-B8FC-AC1667EBCBE1}">
              <a14:hiddenEffects xmlns:a14="http://schemas.microsoft.com/office/drawing/2010/main">
                <a:effectLst>
                  <a:outerShdw blurRad="40000" dist="23000" dir="5400000" rotWithShape="0">
                    <a:srgbClr val="808080">
                      <a:alpha val="34999"/>
                    </a:srgbClr>
                  </a:outerShdw>
                </a:effectLst>
              </a14:hiddenEffects>
            </a:ext>
          </a:extLst>
        </xdr:spPr>
        <xdr:txBody>
          <a:bodyPr rot="0" vert="horz" wrap="square" lIns="91440" tIns="45720" rIns="91440" bIns="45720" anchor="ctr" anchorCtr="0" upright="1">
            <a:noAutofit/>
          </a:bodyPr>
          <a:lstStyle/>
          <a:p>
            <a:endParaRPr lang="en-GB"/>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9</xdr:row>
          <xdr:rowOff>438150</xdr:rowOff>
        </xdr:from>
        <xdr:to>
          <xdr:col>9</xdr:col>
          <xdr:colOff>981075</xdr:colOff>
          <xdr:row>11</xdr:row>
          <xdr:rowOff>180975</xdr:rowOff>
        </xdr:to>
        <xdr:sp macro="" textlink="">
          <xdr:nvSpPr>
            <xdr:cNvPr id="27649" name="Object 1" hidden="1">
              <a:extLst>
                <a:ext uri="{63B3BB69-23CF-44E3-9099-C40C66FF867C}">
                  <a14:compatExt spid="_x0000_s27649"/>
                </a:ext>
                <a:ext uri="{FF2B5EF4-FFF2-40B4-BE49-F238E27FC236}">
                  <a16:creationId xmlns:a16="http://schemas.microsoft.com/office/drawing/2014/main" id="{00000000-0008-0000-0500-0000016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3</xdr:col>
      <xdr:colOff>903110</xdr:colOff>
      <xdr:row>36</xdr:row>
      <xdr:rowOff>155222</xdr:rowOff>
    </xdr:from>
    <xdr:to>
      <xdr:col>9</xdr:col>
      <xdr:colOff>1855610</xdr:colOff>
      <xdr:row>53</xdr:row>
      <xdr:rowOff>5701</xdr:rowOff>
    </xdr:to>
    <xdr:pic>
      <xdr:nvPicPr>
        <xdr:cNvPr id="2" name="Bild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607277" y="19247555"/>
          <a:ext cx="9066389" cy="33288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14</xdr:col>
      <xdr:colOff>0</xdr:colOff>
      <xdr:row>0</xdr:row>
      <xdr:rowOff>0</xdr:rowOff>
    </xdr:to>
    <xdr:grpSp>
      <xdr:nvGrpSpPr>
        <xdr:cNvPr id="2" name="Group 1">
          <a:extLst>
            <a:ext uri="{FF2B5EF4-FFF2-40B4-BE49-F238E27FC236}">
              <a16:creationId xmlns:a16="http://schemas.microsoft.com/office/drawing/2014/main" id="{00000000-0008-0000-0E00-000002000000}"/>
            </a:ext>
          </a:extLst>
        </xdr:cNvPr>
        <xdr:cNvGrpSpPr>
          <a:grpSpLocks/>
        </xdr:cNvGrpSpPr>
      </xdr:nvGrpSpPr>
      <xdr:grpSpPr bwMode="auto">
        <a:xfrm>
          <a:off x="190500" y="0"/>
          <a:ext cx="20711583" cy="0"/>
          <a:chOff x="1133" y="1230"/>
          <a:chExt cx="8460" cy="208"/>
        </a:xfrm>
      </xdr:grpSpPr>
      <xdr:sp macro="" textlink="">
        <xdr:nvSpPr>
          <xdr:cNvPr id="3" name="Rektangel 2">
            <a:extLst>
              <a:ext uri="{FF2B5EF4-FFF2-40B4-BE49-F238E27FC236}">
                <a16:creationId xmlns:a16="http://schemas.microsoft.com/office/drawing/2014/main" id="{00000000-0008-0000-0E00-000003000000}"/>
              </a:ext>
            </a:extLst>
          </xdr:cNvPr>
          <xdr:cNvSpPr>
            <a:spLocks noChangeArrowheads="1"/>
          </xdr:cNvSpPr>
        </xdr:nvSpPr>
        <xdr:spPr bwMode="auto">
          <a:xfrm>
            <a:off x="1133" y="1230"/>
            <a:ext cx="8460" cy="208"/>
          </a:xfrm>
          <a:prstGeom prst="rect">
            <a:avLst/>
          </a:prstGeom>
          <a:solidFill>
            <a:srgbClr val="0076AF"/>
          </a:solidFill>
          <a:ln>
            <a:noFill/>
          </a:ln>
          <a:extLst>
            <a:ext uri="{91240B29-F687-4f45-9708-019B960494DF}"/>
          </a:extLst>
        </xdr:spPr>
        <xdr:txBody>
          <a:bodyPr rot="0" vert="horz" wrap="square" lIns="91440" tIns="45720" rIns="91440" bIns="45720" anchor="ctr" anchorCtr="0" upright="1">
            <a:noAutofit/>
          </a:bodyPr>
          <a:lstStyle/>
          <a:p>
            <a:endParaRPr lang="en-GB"/>
          </a:p>
        </xdr:txBody>
      </xdr:sp>
      <xdr:sp macro="" textlink="">
        <xdr:nvSpPr>
          <xdr:cNvPr id="4" name="Rektangel 3">
            <a:extLst>
              <a:ext uri="{FF2B5EF4-FFF2-40B4-BE49-F238E27FC236}">
                <a16:creationId xmlns:a16="http://schemas.microsoft.com/office/drawing/2014/main" id="{00000000-0008-0000-0E00-000004000000}"/>
              </a:ext>
            </a:extLst>
          </xdr:cNvPr>
          <xdr:cNvSpPr>
            <a:spLocks noChangeArrowheads="1"/>
          </xdr:cNvSpPr>
        </xdr:nvSpPr>
        <xdr:spPr bwMode="auto">
          <a:xfrm>
            <a:off x="2298" y="1230"/>
            <a:ext cx="750" cy="208"/>
          </a:xfrm>
          <a:prstGeom prst="rect">
            <a:avLst/>
          </a:prstGeom>
          <a:solidFill>
            <a:srgbClr val="56ADD6"/>
          </a:solidFill>
          <a:ln>
            <a:noFill/>
          </a:ln>
          <a:extLst>
            <a:ext uri="{91240B29-F687-4f45-9708-019B960494DF}"/>
          </a:extLst>
        </xdr:spPr>
        <xdr:txBody>
          <a:bodyPr rot="0" vert="horz" wrap="square" lIns="91440" tIns="45720" rIns="91440" bIns="45720" anchor="ctr" anchorCtr="0" upright="1">
            <a:noAutofit/>
          </a:bodyPr>
          <a:lstStyle/>
          <a:p>
            <a:endParaRPr lang="en-GB"/>
          </a:p>
        </xdr:txBody>
      </xdr:sp>
    </xdr:grpSp>
    <xdr:clientData/>
  </xdr:twoCellAnchor>
  <xdr:twoCellAnchor editAs="oneCell">
    <xdr:from>
      <xdr:col>12</xdr:col>
      <xdr:colOff>8965</xdr:colOff>
      <xdr:row>28</xdr:row>
      <xdr:rowOff>212910</xdr:rowOff>
    </xdr:from>
    <xdr:to>
      <xdr:col>14</xdr:col>
      <xdr:colOff>1</xdr:colOff>
      <xdr:row>104</xdr:row>
      <xdr:rowOff>57257</xdr:rowOff>
    </xdr:to>
    <xdr:pic>
      <xdr:nvPicPr>
        <xdr:cNvPr id="5" name="Picture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80465" y="4518210"/>
          <a:ext cx="7077635" cy="7790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27214</xdr:colOff>
      <xdr:row>14</xdr:row>
      <xdr:rowOff>6762</xdr:rowOff>
    </xdr:from>
    <xdr:to>
      <xdr:col>9</xdr:col>
      <xdr:colOff>1949062</xdr:colOff>
      <xdr:row>15</xdr:row>
      <xdr:rowOff>27213</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1557000" y="10257476"/>
          <a:ext cx="1921848" cy="2914237"/>
        </a:xfrm>
        <a:prstGeom prst="rect">
          <a:avLst/>
        </a:prstGeom>
      </xdr:spPr>
    </xdr:pic>
    <xdr:clientData/>
  </xdr:twoCellAnchor>
  <xdr:twoCellAnchor editAs="oneCell">
    <xdr:from>
      <xdr:col>1</xdr:col>
      <xdr:colOff>18144</xdr:colOff>
      <xdr:row>17</xdr:row>
      <xdr:rowOff>190500</xdr:rowOff>
    </xdr:from>
    <xdr:to>
      <xdr:col>8</xdr:col>
      <xdr:colOff>21830</xdr:colOff>
      <xdr:row>38</xdr:row>
      <xdr:rowOff>127000</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1372811" y="13747750"/>
          <a:ext cx="9962602" cy="41592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793750</xdr:colOff>
      <xdr:row>4</xdr:row>
      <xdr:rowOff>844550</xdr:rowOff>
    </xdr:from>
    <xdr:to>
      <xdr:col>5</xdr:col>
      <xdr:colOff>63500</xdr:colOff>
      <xdr:row>6</xdr:row>
      <xdr:rowOff>12700</xdr:rowOff>
    </xdr:to>
    <xdr:sp macro="" textlink="">
      <xdr:nvSpPr>
        <xdr:cNvPr id="2" name="TekstSylinder 1">
          <a:extLst>
            <a:ext uri="{FF2B5EF4-FFF2-40B4-BE49-F238E27FC236}">
              <a16:creationId xmlns:a16="http://schemas.microsoft.com/office/drawing/2014/main" id="{00000000-0008-0000-1600-000002000000}"/>
            </a:ext>
          </a:extLst>
        </xdr:cNvPr>
        <xdr:cNvSpPr txBox="1"/>
      </xdr:nvSpPr>
      <xdr:spPr>
        <a:xfrm>
          <a:off x="5276850" y="2940050"/>
          <a:ext cx="1504950" cy="374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Need</a:t>
          </a:r>
          <a:r>
            <a:rPr lang="nb-NO" sz="1100" baseline="0"/>
            <a:t> to be checked </a:t>
          </a:r>
          <a:endParaRPr lang="nb-N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xtractives.sharepoint.com/Users/alexgordy/Downloads/en_eiti_summary_data_template_2.0_1%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xtractives.sharepoint.com/Users/alexgordy/Downloads/en_eiti_summary_data_template_2.0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Bruker/Documents/EITI%202022/Beneficial%20owner%2011%20June%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Part 1 - About"/>
      <sheetName val="Part 2 - Disclosure checklist"/>
      <sheetName val="Part 3 - Reporting entities"/>
      <sheetName val="Part 4 - Government revenues"/>
      <sheetName val="Part 5 - Company data"/>
      <sheetName val="Lists"/>
      <sheetName val="en_eiti_summary_data_template_2"/>
      <sheetName val="Listes"/>
    </sheetNames>
    <sheetDataSet>
      <sheetData sheetId="0" refreshError="1">
        <row r="4">
          <cell r="G4" t="str">
            <v>YYYY-MM-DD</v>
          </cell>
        </row>
      </sheetData>
      <sheetData sheetId="1" refreshError="1">
        <row r="44">
          <cell r="E44" t="str">
            <v>XXX</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Part 1 - About"/>
      <sheetName val="Part 2 - Disclosure checklist"/>
      <sheetName val="Part 3 - Reporting entities"/>
      <sheetName val="Part 4 - Government revenues"/>
      <sheetName val="Part 5 - Company data"/>
      <sheetName val="Lists"/>
      <sheetName val="en_eiti_summary_data_template_2"/>
    </sheetNames>
    <sheetDataSet>
      <sheetData sheetId="0" refreshError="1"/>
      <sheetData sheetId="1" refreshError="1"/>
      <sheetData sheetId="2" refreshError="1"/>
      <sheetData sheetId="3" refreshError="1"/>
      <sheetData sheetId="4" refreshError="1"/>
      <sheetData sheetId="5" refreshError="1"/>
      <sheetData sheetId="6" refreshError="1">
        <row r="4">
          <cell r="K4" t="str">
            <v>Yes, systematically disclosed</v>
          </cell>
        </row>
        <row r="5">
          <cell r="K5" t="str">
            <v>Yes, through EITI reporting</v>
          </cell>
        </row>
        <row r="6">
          <cell r="K6" t="str">
            <v>Not applicable</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sheetName val="# 2.5 back up companies"/>
      <sheetName val="#4.1 - Reporting entities"/>
    </sheetNames>
    <sheetDataSet>
      <sheetData sheetId="0"/>
      <sheetData sheetId="1"/>
      <sheetData sheetId="2">
        <row r="27">
          <cell r="J27">
            <v>4505422</v>
          </cell>
        </row>
        <row r="28">
          <cell r="J28">
            <v>-15575</v>
          </cell>
        </row>
        <row r="29">
          <cell r="J29">
            <v>-934326</v>
          </cell>
        </row>
        <row r="30">
          <cell r="J30">
            <v>3077241</v>
          </cell>
        </row>
        <row r="31">
          <cell r="J31">
            <v>-248271</v>
          </cell>
        </row>
        <row r="32">
          <cell r="J32">
            <v>-124617</v>
          </cell>
        </row>
        <row r="33">
          <cell r="J33">
            <v>-139405</v>
          </cell>
        </row>
        <row r="34">
          <cell r="J34">
            <v>4387628</v>
          </cell>
        </row>
        <row r="35">
          <cell r="J35">
            <v>-1478381</v>
          </cell>
        </row>
        <row r="36">
          <cell r="J36">
            <v>-508478</v>
          </cell>
        </row>
        <row r="37">
          <cell r="J37">
            <v>426955</v>
          </cell>
        </row>
        <row r="38">
          <cell r="J38">
            <v>-35238</v>
          </cell>
        </row>
        <row r="39">
          <cell r="J39">
            <v>-542767</v>
          </cell>
        </row>
        <row r="40">
          <cell r="J40">
            <v>29400497</v>
          </cell>
        </row>
        <row r="41">
          <cell r="J41">
            <v>-5243548</v>
          </cell>
        </row>
        <row r="42">
          <cell r="J42">
            <v>-1860</v>
          </cell>
        </row>
        <row r="43">
          <cell r="J43">
            <v>-639263</v>
          </cell>
        </row>
        <row r="44">
          <cell r="J44">
            <v>331159</v>
          </cell>
        </row>
        <row r="45">
          <cell r="J45">
            <v>-237979</v>
          </cell>
        </row>
        <row r="46">
          <cell r="J46">
            <v>-816449</v>
          </cell>
        </row>
        <row r="47">
          <cell r="J47">
            <v>-167716</v>
          </cell>
        </row>
        <row r="48">
          <cell r="J48">
            <v>-2204</v>
          </cell>
        </row>
        <row r="49">
          <cell r="J49">
            <v>-108987</v>
          </cell>
        </row>
        <row r="50">
          <cell r="J50">
            <v>4340709</v>
          </cell>
        </row>
        <row r="51">
          <cell r="J51">
            <v>-73634</v>
          </cell>
        </row>
        <row r="52">
          <cell r="J52">
            <v>-304434</v>
          </cell>
        </row>
        <row r="53">
          <cell r="J53">
            <v>-66132</v>
          </cell>
        </row>
        <row r="54">
          <cell r="J54">
            <v>-617448</v>
          </cell>
        </row>
        <row r="55">
          <cell r="J55">
            <v>-6914</v>
          </cell>
        </row>
        <row r="56">
          <cell r="J56">
            <v>-201633</v>
          </cell>
        </row>
        <row r="57">
          <cell r="J57">
            <v>116690</v>
          </cell>
        </row>
        <row r="58">
          <cell r="J58">
            <v>162896</v>
          </cell>
        </row>
        <row r="59">
          <cell r="J59">
            <v>-67582</v>
          </cell>
        </row>
        <row r="60">
          <cell r="J60">
            <v>684101</v>
          </cell>
        </row>
        <row r="61">
          <cell r="J61">
            <v>-285591</v>
          </cell>
        </row>
        <row r="62">
          <cell r="J62">
            <v>-449568</v>
          </cell>
        </row>
        <row r="63">
          <cell r="J63">
            <v>-145554</v>
          </cell>
        </row>
        <row r="64">
          <cell r="J64">
            <v>-754099</v>
          </cell>
        </row>
        <row r="65">
          <cell r="J65">
            <v>-1028964</v>
          </cell>
        </row>
        <row r="66">
          <cell r="J66">
            <v>-68397</v>
          </cell>
        </row>
        <row r="67">
          <cell r="J67">
            <v>811874</v>
          </cell>
        </row>
        <row r="68">
          <cell r="J68">
            <v>-128222</v>
          </cell>
        </row>
        <row r="69">
          <cell r="J69">
            <v>-45698</v>
          </cell>
        </row>
        <row r="70">
          <cell r="J70">
            <v>501324</v>
          </cell>
        </row>
        <row r="71">
          <cell r="J71">
            <v>-334244</v>
          </cell>
        </row>
        <row r="72">
          <cell r="J72">
            <v>1249860</v>
          </cell>
        </row>
        <row r="73">
          <cell r="J73">
            <v>4252033</v>
          </cell>
        </row>
        <row r="74">
          <cell r="J74">
            <v>3861005</v>
          </cell>
        </row>
        <row r="75">
          <cell r="J75">
            <v>-767849</v>
          </cell>
        </row>
        <row r="76">
          <cell r="J76">
            <v>-5679389</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158EDDA-71E7-D447-B717-F8CA943ABC15}" name="Companies" displayName="Companies" ref="A26:K81" totalsRowCount="1" headerRowDxfId="89" dataDxfId="88" totalsRowDxfId="86" tableBorderDxfId="87" headerRowCellStyle="Normal 2">
  <autoFilter ref="A26:K80" xr:uid="{29A02D02-B15A-4451-BC82-381511A5580C}"/>
  <tableColumns count="11">
    <tableColumn id="1" xr3:uid="{A31FD142-8561-0741-BC80-32059FBE23EA}" name="Full company name" dataDxfId="85" totalsRowDxfId="84"/>
    <tableColumn id="7" xr3:uid="{C6C61FFC-FB45-2747-8750-F2CAC9628B25}" name="Company type" dataDxfId="83" totalsRowDxfId="82" dataCellStyle="Normal 2"/>
    <tableColumn id="2" xr3:uid="{F3989A15-2A95-9648-9EC7-F574738DCF1E}" name="Company ID number" dataDxfId="81" totalsRowDxfId="80"/>
    <tableColumn id="5" xr3:uid="{DF04E1E9-F7E0-1643-AE30-80E5EB4AF1B6}" name="Sector" dataDxfId="79" totalsRowDxfId="78" dataCellStyle="Normal 2"/>
    <tableColumn id="3" xr3:uid="{32D7EDCF-7F18-0F43-BEAA-AAE714DC8152}" name="Commodities (comma-seperated)" dataDxfId="77" totalsRowDxfId="76" dataCellStyle="Normal 2"/>
    <tableColumn id="4" xr3:uid="{B4D61CDB-57E1-8E4F-8EF8-DDD94514783B}" name="Stock exchange listing or company website " dataDxfId="75" totalsRowDxfId="74"/>
    <tableColumn id="8" xr3:uid="{71E9BE69-1308-D942-B9D8-285BC15E33F3}" name="Audited financial statement (or balance sheet, cash flows, profit/loss statement if unavailable)" dataDxfId="73" totalsRowDxfId="72"/>
    <tableColumn id="9" xr3:uid="{2A981908-E097-421B-A6AA-3AC797FF2985}" name="Submitted reporting templates?" dataDxfId="71" totalsRowDxfId="70" dataCellStyle="Normal 2"/>
    <tableColumn id="10" xr3:uid="{B65FFEFF-7B5B-46BA-9324-08A036ABA3B3}" name="Adhered to MSG's quality assurances?" dataDxfId="69" totalsRowDxfId="68" dataCellStyle="Normal 2"/>
    <tableColumn id="6" xr3:uid="{291758C1-5438-0048-BF4A-CF7B98001044}" name="Payments to Governments Report" dataDxfId="67" totalsRowDxfId="66">
      <calculatedColumnFormula>SUMIF(Table10[Company],Companies[[#This Row],[Full company name]],Table10[Revenue value (NOK thousand)])</calculatedColumnFormula>
    </tableColumn>
    <tableColumn id="11" xr3:uid="{0A6AA327-3673-44B3-B618-AB2ACB78B4C8}" name="Column1" dataDxfId="65" totalsRowDxfId="64" dataCellStyle="Normal 2"/>
  </tableColumns>
  <tableStyleInfo name="EITI Tabl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E8DA15F-CE93-A649-843D-7CEDD49E791D}" name="Government_agencies" displayName="Government_agencies" ref="A14:J21" totalsRowCount="1" headerRowDxfId="63" dataDxfId="62" totalsRowDxfId="60" tableBorderDxfId="61" headerRowCellStyle="Normal 2">
  <autoFilter ref="A14:J20" xr:uid="{A8B4B39C-0D0F-4818-88C8-91C925EC55AF}"/>
  <tableColumns count="10">
    <tableColumn id="1" xr3:uid="{674D2220-BA65-2E4E-9BC2-0EDB878A71FC}" name="Full name of agency" dataDxfId="59" totalsRowDxfId="58"/>
    <tableColumn id="4" xr3:uid="{FA759A2A-79C0-D240-890C-DADA291BFE12}" name="Agency type" dataDxfId="57" totalsRowDxfId="56" dataCellStyle="Normal 2"/>
    <tableColumn id="2" xr3:uid="{0FF81503-4D76-114D-AA09-2B0D6F80E485}" name="ID number (if applicable)" dataDxfId="55" totalsRowDxfId="54"/>
    <tableColumn id="5" xr3:uid="{186FB3E1-73EF-4DCA-8AD0-093839E36D3D}" name="Submitted reporting templates?" dataDxfId="53" totalsRowDxfId="52" dataCellStyle="Normal 2"/>
    <tableColumn id="6" xr3:uid="{59D3C8E5-42D6-4220-89CF-19592188BB3D}" name="Adhered to MSG's quality assurances?" dataDxfId="51" totalsRowDxfId="50" dataCellStyle="Normal 2"/>
    <tableColumn id="3" xr3:uid="{531D6019-25A3-8C4F-BE8A-969A975024D5}" name="Total reported" dataDxfId="49" totalsRowDxfId="48">
      <calculatedColumnFormula>SUMIF(Government_revenues_table[Government entity],Government_agencies[[#This Row],[Full name of agency]],Government_revenues_table[Revenue value])</calculatedColumnFormula>
    </tableColumn>
    <tableColumn id="7" xr3:uid="{7CF807B9-D35E-42B3-B765-DC1D0B8F2230}" name="Financial year" dataDxfId="47" totalsRowDxfId="46"/>
    <tableColumn id="8" xr3:uid="{E234EAED-9285-4CFB-9DD8-C9B706358D27}" name="Currency" dataDxfId="45" totalsRowDxfId="44"/>
    <tableColumn id="9" xr3:uid="{3843FDCB-5953-49B0-8565-4904D1D86D96}" name="Payment" dataDxfId="43" totalsRowDxfId="42"/>
    <tableColumn id="10" xr3:uid="{08CD71D4-9986-4A5B-9148-0F2BC508AA8C}" name="Reference" dataDxfId="41" totalsRowDxfId="40"/>
  </tableColumns>
  <tableStyleInfo name="EITI Tabl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BE35322-746C-4641-8924-6FEE2C6F0FD0}" name="Companies15" displayName="Companies15" ref="A84:I93" totalsRowShown="0" headerRowDxfId="39" dataDxfId="38" tableBorderDxfId="37" headerRowCellStyle="Normal 2">
  <autoFilter ref="A84:I93" xr:uid="{BB4EE31E-36E6-444B-8B65-954004E3DCB7}">
    <filterColumn colId="0">
      <filters>
        <filter val="Add new rows as necessary, right click the row number to the left and select &quot;Insert&quot;"/>
      </filters>
    </filterColumn>
  </autoFilter>
  <tableColumns count="9">
    <tableColumn id="1" xr3:uid="{CBD6242D-D0A6-D449-A3A1-9792D7313E45}" name="Full project name" dataDxfId="36"/>
    <tableColumn id="2" xr3:uid="{14B95186-5E09-AE4A-8C7F-4924D79B8C4B}" name="Legal agreement reference number(s): contract, licence, lease, concession, …" dataDxfId="35"/>
    <tableColumn id="3" xr3:uid="{106EE25D-B94D-8A41-9475-F72526E117FA}" name="Affiliated companies, start with Operator" dataDxfId="34"/>
    <tableColumn id="5" xr3:uid="{7DF2E0F0-7285-594F-8190-697E6ECB67D1}" name="Commodities (one commodity/row)" dataDxfId="33" dataCellStyle="Normal 2"/>
    <tableColumn id="6" xr3:uid="{D2026E58-606A-C843-99F3-CDD278CD7EFF}" name="Status" dataDxfId="32"/>
    <tableColumn id="7" xr3:uid="{13486B90-91D2-AD4D-B3C9-04294DE70C3A}" name="Production (volume)" dataDxfId="31"/>
    <tableColumn id="8" xr3:uid="{584403E5-3E1C-6848-9EBA-08B95DC4A835}" name="Unit" dataDxfId="30"/>
    <tableColumn id="9" xr3:uid="{93A905D0-31E2-9E48-BE81-ADABB6F28E0A}" name="Production (value)" dataDxfId="29" dataCellStyle="Normal 2"/>
    <tableColumn id="10" xr3:uid="{F76AC173-4D83-B348-A471-62207845B859}" name="Currency" dataDxfId="28"/>
  </tableColumns>
  <tableStyleInfo name="EITI Tabl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6AB0F3A-D878-2147-97EF-2F065F1921A0}" name="Government_revenues_table" displayName="Government_revenues_table" ref="B21:K47" totalsRowShown="0" headerRowDxfId="27" dataDxfId="26">
  <autoFilter ref="B21:K47" xr:uid="{00000000-0009-0000-0100-000006000000}">
    <filterColumn colId="9">
      <filters>
        <filter val="NOK thousand"/>
      </filters>
    </filterColumn>
  </autoFilter>
  <tableColumns count="10">
    <tableColumn id="8" xr3:uid="{A85340DF-4F5B-BF4F-BDFD-9014CD28AC4B}" name="GFS Level 1" dataDxfId="25">
      <calculatedColumnFormula>IFERROR(VLOOKUP(Government_revenues_table[[#This Row],[GFS Classification]],[1]!Table6_GFS_codes_classification[#Data],COLUMNS($F:F)+3,FALSE),"Do not enter data")</calculatedColumnFormula>
    </tableColumn>
    <tableColumn id="9" xr3:uid="{4E5A5671-151E-6847-9460-7C6E88BEF15C}" name="GFS Level 2" dataDxfId="24">
      <calculatedColumnFormula>IFERROR(VLOOKUP(Government_revenues_table[[#This Row],[GFS Classification]],[1]!Table6_GFS_codes_classification[#Data],COLUMNS($F:G)+3,FALSE),"Do not enter data")</calculatedColumnFormula>
    </tableColumn>
    <tableColumn id="10" xr3:uid="{ADD046D1-71CD-3B48-BEDB-22982D525DF8}" name="GFS Level 3" dataDxfId="23">
      <calculatedColumnFormula>IFERROR(VLOOKUP(Government_revenues_table[[#This Row],[GFS Classification]],[1]!Table6_GFS_codes_classification[#Data],COLUMNS($F:H)+3,FALSE),"Do not enter data")</calculatedColumnFormula>
    </tableColumn>
    <tableColumn id="7" xr3:uid="{57E8F10A-36E3-1548-9B82-F8551071C286}" name="GFS Level 4" dataDxfId="22">
      <calculatedColumnFormula>IFERROR(VLOOKUP(Government_revenues_table[[#This Row],[GFS Classification]],[1]!Table6_GFS_codes_classification[#Data],COLUMNS($F:I)+3,FALSE),"Do not enter data")</calculatedColumnFormula>
    </tableColumn>
    <tableColumn id="1" xr3:uid="{8569EE08-54B2-334D-A907-7D04596732E6}" name="GFS Classification" dataDxfId="21"/>
    <tableColumn id="11" xr3:uid="{DD68B801-F20E-724B-B339-4B5CE66CB27C}" name="Sector" dataDxfId="20"/>
    <tableColumn id="3" xr3:uid="{5B41E4C4-952A-F94D-B0E7-F169AC07BFA8}" name="Revenue stream name" dataDxfId="19"/>
    <tableColumn id="4" xr3:uid="{735C9722-30B6-8744-B8F6-37D4F9ED8122}" name="Government entity" dataDxfId="18"/>
    <tableColumn id="5" xr3:uid="{BED15E7E-A19A-D44C-91FD-99299DE49925}" name="Revenue value" dataDxfId="17"/>
    <tableColumn id="2" xr3:uid="{0F77021D-3E47-8745-B489-639387BA0376}" name="Currency" dataDxfId="16"/>
  </tableColumns>
  <tableStyleInfo name="EITI Tabl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156AE9C-1B11-3640-956F-B5CD77F488D9}" name="Table10" displayName="Table10" ref="B14:O97" totalsRowShown="0" headerRowDxfId="15" dataDxfId="14">
  <autoFilter ref="B14:O97" xr:uid="{F6A9E8DB-AAD3-4F23-BDF8-F73CD40C929E}"/>
  <tableColumns count="14">
    <tableColumn id="7" xr3:uid="{B0B955AC-7B0F-4E2F-A90F-081F8DF53075}" name="Sector" dataDxfId="13">
      <calculatedColumnFormula>VLOOKUP(C15,[1]!Companies[#Data],3,FALSE)</calculatedColumnFormula>
    </tableColumn>
    <tableColumn id="1" xr3:uid="{F4BA65A6-3315-4982-8AD1-6233F51539B3}" name="Company" dataDxfId="12"/>
    <tableColumn id="3" xr3:uid="{4A565997-97E1-47A8-8ADC-39016648A467}" name="Government entity" dataDxfId="11"/>
    <tableColumn id="4" xr3:uid="{75F55348-A345-4AA0-B61D-0C0295D72872}" name="Revenue stream name" dataDxfId="10"/>
    <tableColumn id="5" xr3:uid="{8F7A06AD-203D-4268-8054-4B0336697888}" name="Levied on project (Y/N)" dataDxfId="9"/>
    <tableColumn id="6" xr3:uid="{9B64602E-90E7-4EA8-BE6A-A27376494140}" name="Reported by project (Y/N)" dataDxfId="8"/>
    <tableColumn id="2" xr3:uid="{43916E52-B1CF-479E-90B0-1D04D88358CC}" name="Project name" dataDxfId="7"/>
    <tableColumn id="13" xr3:uid="{34B04123-A3F5-4642-9FBB-D99F80C5C76E}" name="Reporting currency" dataDxfId="6"/>
    <tableColumn id="14" xr3:uid="{6349802A-D43D-4C34-8E59-A12205BD358D}" name="Revenue value (NOK thousand)" dataDxfId="5"/>
    <tableColumn id="18" xr3:uid="{9520FDAE-EF49-4183-894D-5E5291D023E4}" name="Payment made in-kind (Y/N)" dataDxfId="4"/>
    <tableColumn id="8" xr3:uid="{A773D8BD-C33D-417F-8B52-0168D9E80008}" name="In-kind volume (if applicable)" dataDxfId="3"/>
    <tableColumn id="9" xr3:uid="{BED2E64F-7F4B-4636-8EC9-DCC71768D73F}" name="Unit (if applicable)" dataDxfId="2"/>
    <tableColumn id="10" xr3:uid="{A6754352-A303-4E88-808C-7F5939247080}" name="Comments" dataDxfId="1"/>
    <tableColumn id="11" xr3:uid="{00E5B834-5984-1A43-96DD-A541C6D26A23}" name="Has the company provided the required quality assurances for its disclosures?" dataDxfId="0" dataCellStyle="Normal 3"/>
  </tableColumns>
  <tableStyleInfo name="EITI Tabl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factpages.npd.no/en"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view.officeapps.live.com/op/view.aspx?src=https%3A%2F%2Fwww.norskpetroleum.no%2Fwp-content%2Fuploads%2F38_Eksportverdier-1971-2020_stolpediagram_24032021-1.xlsx&amp;wdOrigin=BROWSELINK" TargetMode="External"/><Relationship Id="rId3" Type="http://schemas.openxmlformats.org/officeDocument/2006/relationships/hyperlink" Target="https://www.norskpetroleum.no/en/production-and-exports/exports-of-oil-and-gas/" TargetMode="External"/><Relationship Id="rId7" Type="http://schemas.openxmlformats.org/officeDocument/2006/relationships/hyperlink" Target="https://www.norskpetroleum.no/en/production-and-exports/production-forecasts/" TargetMode="External"/><Relationship Id="rId2" Type="http://schemas.openxmlformats.org/officeDocument/2006/relationships/hyperlink" Target="https://www.norskpetroleum.no/en/production-and-exports/production-forecasts/" TargetMode="External"/><Relationship Id="rId1" Type="http://schemas.openxmlformats.org/officeDocument/2006/relationships/hyperlink" Target="https://unstats.un.org/unsd/tradekb/Knowledgebase/50018/Harmonized-Commodity-Description-and-Coding-Systems-HS" TargetMode="External"/><Relationship Id="rId6" Type="http://schemas.openxmlformats.org/officeDocument/2006/relationships/hyperlink" Target="https://www.norskpetroleum.no/en/production-and-exports/production-forecasts/" TargetMode="External"/><Relationship Id="rId11" Type="http://schemas.openxmlformats.org/officeDocument/2006/relationships/drawing" Target="../drawings/drawing3.xml"/><Relationship Id="rId5" Type="http://schemas.openxmlformats.org/officeDocument/2006/relationships/hyperlink" Target="https://www.norskpetroleum.no/en/production-and-exports/production-forecasts/" TargetMode="External"/><Relationship Id="rId10" Type="http://schemas.openxmlformats.org/officeDocument/2006/relationships/printerSettings" Target="../printerSettings/printerSettings11.bin"/><Relationship Id="rId4" Type="http://schemas.openxmlformats.org/officeDocument/2006/relationships/hyperlink" Target="https://www.norskpetroleum.no/en/production-and-exports/production-forecasts/" TargetMode="External"/><Relationship Id="rId9" Type="http://schemas.openxmlformats.org/officeDocument/2006/relationships/hyperlink" Target="https://www.norskpetroleum.no/fakta/historisk-produksjon/"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orskpetroleum.no/en/production-and-exports/exports-of-oil-and-gas/" TargetMode="External"/><Relationship Id="rId7" Type="http://schemas.openxmlformats.org/officeDocument/2006/relationships/printerSettings" Target="../printerSettings/printerSettings12.bin"/><Relationship Id="rId2" Type="http://schemas.openxmlformats.org/officeDocument/2006/relationships/hyperlink" Target="https://www.norskpetroleum.no/en/production-and-exports/exports-of-oil-and-gas/" TargetMode="External"/><Relationship Id="rId1" Type="http://schemas.openxmlformats.org/officeDocument/2006/relationships/hyperlink" Target="https://unstats.un.org/unsd/tradekb/Knowledgebase/50018/Harmonized-Commodity-Description-and-Coding-Systems-HS" TargetMode="External"/><Relationship Id="rId6" Type="http://schemas.openxmlformats.org/officeDocument/2006/relationships/hyperlink" Target="https://www.ssb.no/statbank/table/11008/%20;%20varenummer:%2027090009,%20mengde%20(M2),%20m&#229;%20omregnes%20fra%20fat." TargetMode="External"/><Relationship Id="rId5" Type="http://schemas.openxmlformats.org/officeDocument/2006/relationships/hyperlink" Target="https://www.norskpetroleum.no/produksjon-og-eksport/eksport-av-olje-og-gass/" TargetMode="External"/><Relationship Id="rId4" Type="http://schemas.openxmlformats.org/officeDocument/2006/relationships/hyperlink" Target="https://www.norskpetroleum.no/produksjon-og-eksport/eksport-av-olje-og-gas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orskpetroleum.no/en/economy/transparency-eiti/" TargetMode="External"/><Relationship Id="rId7" Type="http://schemas.openxmlformats.org/officeDocument/2006/relationships/printerSettings" Target="../printerSettings/printerSettings13.bin"/><Relationship Id="rId2" Type="http://schemas.openxmlformats.org/officeDocument/2006/relationships/hyperlink" Target="https://www.norskpetroleum.no/okonomi/statens-inntekter/" TargetMode="External"/><Relationship Id="rId1" Type="http://schemas.openxmlformats.org/officeDocument/2006/relationships/hyperlink" Target="https://www.norskpetroleum.no/okonomi/statens-inntekter/" TargetMode="External"/><Relationship Id="rId6" Type="http://schemas.openxmlformats.org/officeDocument/2006/relationships/hyperlink" Target="https://www.brreg.no/en/?nocache=1657899562253" TargetMode="External"/><Relationship Id="rId5" Type="http://schemas.openxmlformats.org/officeDocument/2006/relationships/hyperlink" Target="https://www.norskpetroleum.no/en/economy/transparency-eiti/" TargetMode="External"/><Relationship Id="rId4" Type="http://schemas.openxmlformats.org/officeDocument/2006/relationships/hyperlink" Target="https://www.norskpetroleum.no/okonomi/apenhet-om-betalinger-eiti/"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northseainfrastructure.com/?msclkid=34e1f797cfbc11ecb60bbe26d6caef9f" TargetMode="External"/><Relationship Id="rId21" Type="http://schemas.openxmlformats.org/officeDocument/2006/relationships/hyperlink" Target="https://lundin-energy-norway.com/?msclkid=494d49d0cfbb11ec985649d46bfb436d" TargetMode="External"/><Relationship Id="rId34" Type="http://schemas.openxmlformats.org/officeDocument/2006/relationships/hyperlink" Target="https://no.linkedin.com/company/rn-nordic-oil" TargetMode="External"/><Relationship Id="rId42" Type="http://schemas.openxmlformats.org/officeDocument/2006/relationships/hyperlink" Target="https://wellesley.no/?msclkid=af415792cfbd11ecb5bcac797d1b5d37" TargetMode="External"/><Relationship Id="rId47" Type="http://schemas.openxmlformats.org/officeDocument/2006/relationships/hyperlink" Target="http://www.brreg.no/" TargetMode="External"/><Relationship Id="rId50" Type="http://schemas.openxmlformats.org/officeDocument/2006/relationships/hyperlink" Target="http://www.brreg.no/" TargetMode="External"/><Relationship Id="rId55" Type="http://schemas.openxmlformats.org/officeDocument/2006/relationships/hyperlink" Target="http://www.brreg.no/" TargetMode="External"/><Relationship Id="rId63" Type="http://schemas.openxmlformats.org/officeDocument/2006/relationships/hyperlink" Target="http://www.brreg.no/" TargetMode="External"/><Relationship Id="rId68" Type="http://schemas.openxmlformats.org/officeDocument/2006/relationships/hyperlink" Target="http://www.brreg.no/" TargetMode="External"/><Relationship Id="rId76" Type="http://schemas.openxmlformats.org/officeDocument/2006/relationships/hyperlink" Target="http://www.brreg.no/" TargetMode="External"/><Relationship Id="rId84" Type="http://schemas.openxmlformats.org/officeDocument/2006/relationships/hyperlink" Target="http://www.brreg.no/" TargetMode="External"/><Relationship Id="rId89" Type="http://schemas.openxmlformats.org/officeDocument/2006/relationships/hyperlink" Target="http://www.brreg.no/" TargetMode="External"/><Relationship Id="rId97" Type="http://schemas.openxmlformats.org/officeDocument/2006/relationships/table" Target="../tables/table2.xml"/><Relationship Id="rId7" Type="http://schemas.openxmlformats.org/officeDocument/2006/relationships/hyperlink" Target="https://akerbp.com/?msclkid=ff9e87b3cfb811ec932abaf21aafc457" TargetMode="External"/><Relationship Id="rId71" Type="http://schemas.openxmlformats.org/officeDocument/2006/relationships/hyperlink" Target="http://www.brreg.no/" TargetMode="External"/><Relationship Id="rId92" Type="http://schemas.openxmlformats.org/officeDocument/2006/relationships/hyperlink" Target="https://www.exxonmobil.no/" TargetMode="External"/><Relationship Id="rId2" Type="http://schemas.openxmlformats.org/officeDocument/2006/relationships/hyperlink" Target="https://www.regjeringen.no/contentassets/d6c6d3d65c5249bba2513feb79e928ab/nn-no/pdfs/stm202120220003000dddpdfs.pdf" TargetMode="External"/><Relationship Id="rId16" Type="http://schemas.openxmlformats.org/officeDocument/2006/relationships/hyperlink" Target="https://www.ineos.no/?msclkid=52aa2ba0cfba11ec95e901b5c4054068" TargetMode="External"/><Relationship Id="rId29" Type="http://schemas.openxmlformats.org/officeDocument/2006/relationships/hyperlink" Target="https://onedyas.no/?msclkid=89829468cfbc11ec9f5f5e6c4cb65a33" TargetMode="External"/><Relationship Id="rId11" Type="http://schemas.openxmlformats.org/officeDocument/2006/relationships/hyperlink" Target="https://www.concedo.no/?msclkid=7bdb6342cfb911ec88282e38e1025c82" TargetMode="External"/><Relationship Id="rId24" Type="http://schemas.openxmlformats.org/officeDocument/2006/relationships/hyperlink" Target="https://molnorge.no/en/?msclkid=80cd41f9cfbb11ec99754ad37ae19b06" TargetMode="External"/><Relationship Id="rId32" Type="http://schemas.openxmlformats.org/officeDocument/2006/relationships/hyperlink" Target="https://npcc.no/member/149/?msclkid=bbe1406dcfbc11ecbc808389c9f9713e" TargetMode="External"/><Relationship Id="rId37" Type="http://schemas.openxmlformats.org/officeDocument/2006/relationships/hyperlink" Target="https://www.spirit-energy.com/?lang=en" TargetMode="External"/><Relationship Id="rId40" Type="http://schemas.openxmlformats.org/officeDocument/2006/relationships/hyperlink" Target="https://corporate.totalenergies.no/total-i-norge/total?msclkid=92bab9e1cfbd11eca03cc1c8810060b1" TargetMode="External"/><Relationship Id="rId45" Type="http://schemas.openxmlformats.org/officeDocument/2006/relationships/hyperlink" Target="http://www.brreg.no/" TargetMode="External"/><Relationship Id="rId53" Type="http://schemas.openxmlformats.org/officeDocument/2006/relationships/hyperlink" Target="http://www.brreg.no/" TargetMode="External"/><Relationship Id="rId58" Type="http://schemas.openxmlformats.org/officeDocument/2006/relationships/hyperlink" Target="http://www.brreg.no/" TargetMode="External"/><Relationship Id="rId66" Type="http://schemas.openxmlformats.org/officeDocument/2006/relationships/hyperlink" Target="http://www.brreg.no/" TargetMode="External"/><Relationship Id="rId74" Type="http://schemas.openxmlformats.org/officeDocument/2006/relationships/hyperlink" Target="http://www.brreg.no/" TargetMode="External"/><Relationship Id="rId79" Type="http://schemas.openxmlformats.org/officeDocument/2006/relationships/hyperlink" Target="http://www.brreg.no/" TargetMode="External"/><Relationship Id="rId87" Type="http://schemas.openxmlformats.org/officeDocument/2006/relationships/hyperlink" Target="http://www.brreg.no/" TargetMode="External"/><Relationship Id="rId5" Type="http://schemas.openxmlformats.org/officeDocument/2006/relationships/hyperlink" Target="https://www.norskpetroleum.no/en/economy/transparency-eiti/" TargetMode="External"/><Relationship Id="rId61" Type="http://schemas.openxmlformats.org/officeDocument/2006/relationships/hyperlink" Target="http://www.brreg.no/" TargetMode="External"/><Relationship Id="rId82" Type="http://schemas.openxmlformats.org/officeDocument/2006/relationships/hyperlink" Target="http://www.brreg.no/" TargetMode="External"/><Relationship Id="rId90" Type="http://schemas.openxmlformats.org/officeDocument/2006/relationships/hyperlink" Target="http://www.brreg.no/" TargetMode="External"/><Relationship Id="rId95" Type="http://schemas.openxmlformats.org/officeDocument/2006/relationships/printerSettings" Target="../printerSettings/printerSettings14.bin"/><Relationship Id="rId19" Type="http://schemas.openxmlformats.org/officeDocument/2006/relationships/hyperlink" Target="https://www.lotos.pl/en/702/lotos_group/our_companies/lotos_exploration__production_norge?msclkid=d25066dacfba11ecb50266642d323954" TargetMode="External"/><Relationship Id="rId14" Type="http://schemas.openxmlformats.org/officeDocument/2006/relationships/hyperlink" Target="http://www.dno.no/?msclkid=97bee83bcfb911ec8ec3b5bfb8b8950f" TargetMode="External"/><Relationship Id="rId22" Type="http://schemas.openxmlformats.org/officeDocument/2006/relationships/hyperlink" Target="https://mvestenergy.no/?msclkid=59ac74bfcfbb11ec908320c7f6a9f9e5" TargetMode="External"/><Relationship Id="rId27" Type="http://schemas.openxmlformats.org/officeDocument/2006/relationships/hyperlink" Target="https://www.okea.no/?msclkid=5802f650cfbc11ec9fbfb776bfc62311" TargetMode="External"/><Relationship Id="rId30" Type="http://schemas.openxmlformats.org/officeDocument/2006/relationships/hyperlink" Target="https://www.pandionenergy.no/?msclkid=9b6fba75cfbc11ec8bf92ff8c85f3b79" TargetMode="External"/><Relationship Id="rId35" Type="http://schemas.openxmlformats.org/officeDocument/2006/relationships/hyperlink" Target="https://silexgas.com/?msclkid=2dbe3870cfbd11ecb71025d8e3daf1ac" TargetMode="External"/><Relationship Id="rId43" Type="http://schemas.openxmlformats.org/officeDocument/2006/relationships/hyperlink" Target="https://wintershalldea.no/en?msclkid=c3f2cc96cfbd11ecb60156be37dc85cd" TargetMode="External"/><Relationship Id="rId48" Type="http://schemas.openxmlformats.org/officeDocument/2006/relationships/hyperlink" Target="http://www.brreg.no/" TargetMode="External"/><Relationship Id="rId56" Type="http://schemas.openxmlformats.org/officeDocument/2006/relationships/hyperlink" Target="http://www.brreg.no/" TargetMode="External"/><Relationship Id="rId64" Type="http://schemas.openxmlformats.org/officeDocument/2006/relationships/hyperlink" Target="http://www.brreg.no/" TargetMode="External"/><Relationship Id="rId69" Type="http://schemas.openxmlformats.org/officeDocument/2006/relationships/hyperlink" Target="http://www.brreg.no/" TargetMode="External"/><Relationship Id="rId77" Type="http://schemas.openxmlformats.org/officeDocument/2006/relationships/hyperlink" Target="http://www.brreg.no/" TargetMode="External"/><Relationship Id="rId8" Type="http://schemas.openxmlformats.org/officeDocument/2006/relationships/hyperlink" Target="http://www.brreg.no/" TargetMode="External"/><Relationship Id="rId51" Type="http://schemas.openxmlformats.org/officeDocument/2006/relationships/hyperlink" Target="http://www.brreg.no/" TargetMode="External"/><Relationship Id="rId72" Type="http://schemas.openxmlformats.org/officeDocument/2006/relationships/hyperlink" Target="http://www.brreg.no/" TargetMode="External"/><Relationship Id="rId80" Type="http://schemas.openxmlformats.org/officeDocument/2006/relationships/hyperlink" Target="http://www.brreg.no/" TargetMode="External"/><Relationship Id="rId85" Type="http://schemas.openxmlformats.org/officeDocument/2006/relationships/hyperlink" Target="http://www.brreg.no/" TargetMode="External"/><Relationship Id="rId93" Type="http://schemas.openxmlformats.org/officeDocument/2006/relationships/hyperlink" Target="https://www.inpex.co.jp/english/" TargetMode="External"/><Relationship Id="rId98" Type="http://schemas.openxmlformats.org/officeDocument/2006/relationships/table" Target="../tables/table3.xml"/><Relationship Id="rId3" Type="http://schemas.openxmlformats.org/officeDocument/2006/relationships/hyperlink" Target="https://www.norskpetroleum.no/en/economy/transparency-eiti/" TargetMode="External"/><Relationship Id="rId12" Type="http://schemas.openxmlformats.org/officeDocument/2006/relationships/hyperlink" Target="https://www.conocophillips.no/?msclkid=8a1c9cb5cfb911eca1a93ea441b46ad4" TargetMode="External"/><Relationship Id="rId17" Type="http://schemas.openxmlformats.org/officeDocument/2006/relationships/hyperlink" Target="https://www.kufpec.com/en/portfolio/euro-africa-region" TargetMode="External"/><Relationship Id="rId25" Type="http://schemas.openxmlformats.org/officeDocument/2006/relationships/hyperlink" Target="https://www.neptuneenergy.com/operations" TargetMode="External"/><Relationship Id="rId33" Type="http://schemas.openxmlformats.org/officeDocument/2006/relationships/hyperlink" Target="https://www.repsol.no/en/index.cshtml?msclkid=c7dd8c96cfbc11ec98e27c610137a486" TargetMode="External"/><Relationship Id="rId38" Type="http://schemas.openxmlformats.org/officeDocument/2006/relationships/hyperlink" Target="https://www.suncor.com/en-ca/what-we-do/exploration-and-production/norway?msclkid=61fe8f37cfbd11ecbf2a81312b0ec96e" TargetMode="External"/><Relationship Id="rId46" Type="http://schemas.openxmlformats.org/officeDocument/2006/relationships/hyperlink" Target="http://www.brreg.no/" TargetMode="External"/><Relationship Id="rId59" Type="http://schemas.openxmlformats.org/officeDocument/2006/relationships/hyperlink" Target="http://www.brreg.no/" TargetMode="External"/><Relationship Id="rId67" Type="http://schemas.openxmlformats.org/officeDocument/2006/relationships/hyperlink" Target="http://www.brreg.no/" TargetMode="External"/><Relationship Id="rId20" Type="http://schemas.openxmlformats.org/officeDocument/2006/relationships/hyperlink" Target="https://www.lukoil.com/no/Company/BusinessOperation/GeographicReach/Europe/LUKOILinNorway?msclkid=2e918b16cfbb11ecbee1d77ff0b6b922" TargetMode="External"/><Relationship Id="rId41" Type="http://schemas.openxmlformats.org/officeDocument/2006/relationships/hyperlink" Target="https://varenergi.no/no/?msclkid=a32c7f93cfbd11ec95f16e25e9b0e2ff" TargetMode="External"/><Relationship Id="rId54" Type="http://schemas.openxmlformats.org/officeDocument/2006/relationships/hyperlink" Target="http://www.brreg.no/" TargetMode="External"/><Relationship Id="rId62" Type="http://schemas.openxmlformats.org/officeDocument/2006/relationships/hyperlink" Target="http://www.brreg.no/" TargetMode="External"/><Relationship Id="rId70" Type="http://schemas.openxmlformats.org/officeDocument/2006/relationships/hyperlink" Target="http://www.brreg.no/" TargetMode="External"/><Relationship Id="rId75" Type="http://schemas.openxmlformats.org/officeDocument/2006/relationships/hyperlink" Target="http://www.brreg.no/" TargetMode="External"/><Relationship Id="rId83" Type="http://schemas.openxmlformats.org/officeDocument/2006/relationships/hyperlink" Target="http://www.brreg.no/" TargetMode="External"/><Relationship Id="rId88" Type="http://schemas.openxmlformats.org/officeDocument/2006/relationships/hyperlink" Target="http://www.brreg.no/" TargetMode="External"/><Relationship Id="rId91" Type="http://schemas.openxmlformats.org/officeDocument/2006/relationships/hyperlink" Target="http://www.brreg.no/" TargetMode="External"/><Relationship Id="rId96" Type="http://schemas.openxmlformats.org/officeDocument/2006/relationships/table" Target="../tables/table1.xml"/><Relationship Id="rId1" Type="http://schemas.openxmlformats.org/officeDocument/2006/relationships/hyperlink" Target="https://www.norskpetroleum.no/en/economy/transparency-eiti/" TargetMode="External"/><Relationship Id="rId6" Type="http://schemas.openxmlformats.org/officeDocument/2006/relationships/hyperlink" Target="https://www.regjeringen.no/contentassets/d6c6d3d65c5249bba2513feb79e928ab/nn-no/pdfs/stm202120220003000dddpdfs.pdf" TargetMode="External"/><Relationship Id="rId15" Type="http://schemas.openxmlformats.org/officeDocument/2006/relationships/hyperlink" Target="https://www.equinor.com/" TargetMode="External"/><Relationship Id="rId23" Type="http://schemas.openxmlformats.org/officeDocument/2006/relationships/hyperlink" Target="https://www.mime-petroleum.com/?msclkid=6535a4c8cfbb11ecb263356eda981cb6" TargetMode="External"/><Relationship Id="rId28" Type="http://schemas.openxmlformats.org/officeDocument/2006/relationships/hyperlink" Target="https://www.omv.no/no-no/om-omv-norge-as?msclkid=6774dce2cfbc11ecb6a7edc972c1371d" TargetMode="External"/><Relationship Id="rId36" Type="http://schemas.openxmlformats.org/officeDocument/2006/relationships/hyperlink" Target="https://source-energy.no/?msclkid=3c485f2dcfbd11ec859fb9c72be22413" TargetMode="External"/><Relationship Id="rId49" Type="http://schemas.openxmlformats.org/officeDocument/2006/relationships/hyperlink" Target="http://www.brreg.no/" TargetMode="External"/><Relationship Id="rId57" Type="http://schemas.openxmlformats.org/officeDocument/2006/relationships/hyperlink" Target="http://www.brreg.no/" TargetMode="External"/><Relationship Id="rId10" Type="http://schemas.openxmlformats.org/officeDocument/2006/relationships/hyperlink" Target="https://www.capeomega.com/?msclkid=3958cc96cfb911eca7d5e219856e1f79" TargetMode="External"/><Relationship Id="rId31" Type="http://schemas.openxmlformats.org/officeDocument/2006/relationships/hyperlink" Target="https://petrolianoco.no/?msclkid=acd6971dcfbc11ec8d1fc854bce4f01d" TargetMode="External"/><Relationship Id="rId44" Type="http://schemas.openxmlformats.org/officeDocument/2006/relationships/hyperlink" Target="https://www.harbourenergy.com/operations/norway/" TargetMode="External"/><Relationship Id="rId52" Type="http://schemas.openxmlformats.org/officeDocument/2006/relationships/hyperlink" Target="http://www.brreg.no/" TargetMode="External"/><Relationship Id="rId60" Type="http://schemas.openxmlformats.org/officeDocument/2006/relationships/hyperlink" Target="http://www.brreg.no/" TargetMode="External"/><Relationship Id="rId65" Type="http://schemas.openxmlformats.org/officeDocument/2006/relationships/hyperlink" Target="http://www.brreg.no/" TargetMode="External"/><Relationship Id="rId73" Type="http://schemas.openxmlformats.org/officeDocument/2006/relationships/hyperlink" Target="http://www.brreg.no/" TargetMode="External"/><Relationship Id="rId78" Type="http://schemas.openxmlformats.org/officeDocument/2006/relationships/hyperlink" Target="http://www.brreg.no/" TargetMode="External"/><Relationship Id="rId81" Type="http://schemas.openxmlformats.org/officeDocument/2006/relationships/hyperlink" Target="http://www.brreg.no/" TargetMode="External"/><Relationship Id="rId86" Type="http://schemas.openxmlformats.org/officeDocument/2006/relationships/hyperlink" Target="http://www.brreg.no/" TargetMode="External"/><Relationship Id="rId94" Type="http://schemas.openxmlformats.org/officeDocument/2006/relationships/hyperlink" Target="https://www.horisontenergi.no/investor-relations-hrgi/" TargetMode="External"/><Relationship Id="rId4" Type="http://schemas.openxmlformats.org/officeDocument/2006/relationships/hyperlink" Target="https://www.norskpetroleum.no/en/economy/transparency-eiti/" TargetMode="External"/><Relationship Id="rId9" Type="http://schemas.openxmlformats.org/officeDocument/2006/relationships/hyperlink" Target="https://www.shell.no/?msclkid=2c0a1bdacfb911ec807ffc7de9bb9c45" TargetMode="External"/><Relationship Id="rId13" Type="http://schemas.openxmlformats.org/officeDocument/2006/relationships/hyperlink" Target="http://www.dno.no/?msclkid=97bee83bcfb911ec8ec3b5bfb8b8950f" TargetMode="External"/><Relationship Id="rId18" Type="http://schemas.openxmlformats.org/officeDocument/2006/relationships/hyperlink" Target="https://www.limepetroleum.com/?msclkid=c0f3f0c0cfba11ecbc07a64eaa27e870" TargetMode="External"/><Relationship Id="rId39" Type="http://schemas.openxmlformats.org/officeDocument/2006/relationships/hyperlink" Target="https://sval-energi.no/?msclkid=7b74162dcfbd11ecb801012c21ad4cd6"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imf.org/external/np/sta/gfsm/" TargetMode="External"/><Relationship Id="rId7" Type="http://schemas.openxmlformats.org/officeDocument/2006/relationships/table" Target="../tables/table4.xml"/><Relationship Id="rId2" Type="http://schemas.openxmlformats.org/officeDocument/2006/relationships/hyperlink" Target="https://eiti.org/document/standard" TargetMode="External"/><Relationship Id="rId1" Type="http://schemas.openxmlformats.org/officeDocument/2006/relationships/hyperlink" Target="https://eiti.org/document/standard" TargetMode="External"/><Relationship Id="rId6" Type="http://schemas.openxmlformats.org/officeDocument/2006/relationships/drawing" Target="../drawings/drawing4.xml"/><Relationship Id="rId5" Type="http://schemas.openxmlformats.org/officeDocument/2006/relationships/printerSettings" Target="../printerSettings/printerSettings15.bin"/><Relationship Id="rId4" Type="http://schemas.openxmlformats.org/officeDocument/2006/relationships/hyperlink" Target="https://eiti.org/document/eiti-summary-data-template" TargetMode="External"/></Relationships>
</file>

<file path=xl/worksheets/_rels/sheet1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16.bin"/><Relationship Id="rId1" Type="http://schemas.openxmlformats.org/officeDocument/2006/relationships/hyperlink" Target="https://eiti.org/document/standard"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petoro.no/petoro-annual-report/2020-/accounts/accounts-sdfi/notes-1-10" TargetMode="External"/><Relationship Id="rId1" Type="http://schemas.openxmlformats.org/officeDocument/2006/relationships/hyperlink" Target="https://www.norskpetroleum.no/en/production-and-exports/onshore-facilite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norges-bank.no/tema/Statistikk/Valutakurser/?tab=currency&amp;id=USD" TargetMode="External"/><Relationship Id="rId3" Type="http://schemas.openxmlformats.org/officeDocument/2006/relationships/hyperlink" Target="https://eiti.org/document/standard" TargetMode="External"/><Relationship Id="rId7" Type="http://schemas.openxmlformats.org/officeDocument/2006/relationships/hyperlink" Target="https://www.norskpetroleum.no/en/facts/" TargetMode="External"/><Relationship Id="rId2" Type="http://schemas.openxmlformats.org/officeDocument/2006/relationships/hyperlink" Target="https://eiti.org/document/standard" TargetMode="External"/><Relationship Id="rId1" Type="http://schemas.openxmlformats.org/officeDocument/2006/relationships/hyperlink" Target="https://en.wikipedia.org/wiki/ISO_4217" TargetMode="External"/><Relationship Id="rId6" Type="http://schemas.openxmlformats.org/officeDocument/2006/relationships/hyperlink" Target="https://www.norskpetroleum.no/en/accessibility-statement/Transparency%20-%20EITI%20-%20Norwegianpetroleum.no%20(norskpetroleum.no)" TargetMode="External"/><Relationship Id="rId5" Type="http://schemas.openxmlformats.org/officeDocument/2006/relationships/hyperlink" Target="https://www.npd.no/" TargetMode="External"/><Relationship Id="rId10" Type="http://schemas.openxmlformats.org/officeDocument/2006/relationships/printerSettings" Target="../printerSettings/printerSettings2.bin"/><Relationship Id="rId4" Type="http://schemas.openxmlformats.org/officeDocument/2006/relationships/hyperlink" Target="https://www.norskpetroleum.no/enTransparency%20-%20EITI%20-%20Norwegianpetroleum.no%20(norskpetroleum.no)" TargetMode="External"/><Relationship Id="rId9" Type="http://schemas.openxmlformats.org/officeDocument/2006/relationships/hyperlink" Target="https://www.norskpetroleum.no/okonomi/statens-inntekter/"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orskpetroleum.no/okonomi/apenhet-om-betalinger-eiti/" TargetMode="External"/><Relationship Id="rId2" Type="http://schemas.openxmlformats.org/officeDocument/2006/relationships/hyperlink" Target="https://www.regjeringen.no/contentassets/e81a2c28ac9549cc9a6a0b810145772a/nn-no/pdfs/stm202020210003000dddpdfs.pdf" TargetMode="External"/><Relationship Id="rId1" Type="http://schemas.openxmlformats.org/officeDocument/2006/relationships/hyperlink" Target="https://www.regjeringen.no/no/dokumenter/meld.-st.-3-20202021/id2846323/" TargetMode="External"/><Relationship Id="rId6" Type="http://schemas.openxmlformats.org/officeDocument/2006/relationships/printerSettings" Target="../printerSettings/printerSettings20.bin"/><Relationship Id="rId5" Type="http://schemas.openxmlformats.org/officeDocument/2006/relationships/hyperlink" Target="https://www.norskpetroleum.no/okonomi/statens-inntekter/" TargetMode="External"/><Relationship Id="rId4" Type="http://schemas.openxmlformats.org/officeDocument/2006/relationships/hyperlink" Target="https://eiti.org/documents/norway-mainstreaming-application-and-request-adapted-implementation"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s://www.norskpetroleum.no/en/framework/the-petroleum-act-and-the-licensing-system/" TargetMode="External"/><Relationship Id="rId2" Type="http://schemas.openxmlformats.org/officeDocument/2006/relationships/hyperlink" Target="https://eiti.org/board-decisions/board-accepted-norways-mainstreaming-request-and-adapted-implementation-request" TargetMode="External"/><Relationship Id="rId1" Type="http://schemas.openxmlformats.org/officeDocument/2006/relationships/hyperlink" Target="https://www.norskpetroleum.no/en/economy/transparency-eiti/" TargetMode="External"/><Relationship Id="rId6" Type="http://schemas.openxmlformats.org/officeDocument/2006/relationships/drawing" Target="../drawings/drawing5.xml"/><Relationship Id="rId5" Type="http://schemas.openxmlformats.org/officeDocument/2006/relationships/printerSettings" Target="../printerSettings/printerSettings22.bin"/><Relationship Id="rId4" Type="http://schemas.openxmlformats.org/officeDocument/2006/relationships/hyperlink" Target="https://www.npd.no/en/f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eiti.org/board-decisions/board-accepted-norways-mainstreaming-request-and-adapted-implementation-request" TargetMode="External"/><Relationship Id="rId2" Type="http://schemas.openxmlformats.org/officeDocument/2006/relationships/hyperlink" Target="https://eiti.org/board-decisions/board-accepted-norways-mainstreaming-request-and-adapted-implementation-request" TargetMode="External"/><Relationship Id="rId1" Type="http://schemas.openxmlformats.org/officeDocument/2006/relationships/hyperlink" Target="https://www.norskpetroleum.no/en/economy/transparency-eiti/" TargetMode="External"/><Relationship Id="rId5" Type="http://schemas.openxmlformats.org/officeDocument/2006/relationships/drawing" Target="../drawings/drawing6.xm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hyperlink" Target="https://www.riksrevisjonen.no/globalassets/rapporter/no-2021-2022/oppdatert-dok-1-2021-2022.pdf" TargetMode="External"/><Relationship Id="rId2" Type="http://schemas.openxmlformats.org/officeDocument/2006/relationships/hyperlink" Target="https://lovdata.no/dokument/NL/lov/2004-05-07-21" TargetMode="External"/><Relationship Id="rId1" Type="http://schemas.openxmlformats.org/officeDocument/2006/relationships/hyperlink" Target="https://www.norskpetroleum.no/en/economy/transparency-eiti/" TargetMode="External"/><Relationship Id="rId6" Type="http://schemas.openxmlformats.org/officeDocument/2006/relationships/printerSettings" Target="../printerSettings/printerSettings24.bin"/><Relationship Id="rId5" Type="http://schemas.openxmlformats.org/officeDocument/2006/relationships/hyperlink" Target="https://www.norskpetroleum.no/en/economy/transparency-eiti/" TargetMode="External"/><Relationship Id="rId4" Type="http://schemas.openxmlformats.org/officeDocument/2006/relationships/hyperlink" Target="https://www.norskpetroleum.no/en/facts/;npd.no/en/fact;Transparency%20-%20EITI%20-%20Norwegianpetroleum.no%20(norskpetroleum.no)"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orskpetroleum.no/en/economy/management-of-revenues/" TargetMode="External"/><Relationship Id="rId2" Type="http://schemas.openxmlformats.org/officeDocument/2006/relationships/hyperlink" Target="https://www.ssb.no/energi-og-industri/industri-og-bergverksdrift/statistikk/omsetning-i-olje-og-gass-industri-bergverk-og-kraftforsyning" TargetMode="External"/><Relationship Id="rId1" Type="http://schemas.openxmlformats.org/officeDocument/2006/relationships/hyperlink" Target="https://www.norskpetroleum.no/en/economy/management-of-revenues/Meld.%20St.%203%20(2020&#8211;2021)%20(regjeringen.no)%20Section%201.3,%201.7%20and%20section%203" TargetMode="External"/><Relationship Id="rId6" Type="http://schemas.openxmlformats.org/officeDocument/2006/relationships/vmlDrawing" Target="../drawings/vmlDrawing2.vml"/><Relationship Id="rId5" Type="http://schemas.openxmlformats.org/officeDocument/2006/relationships/printerSettings" Target="../printerSettings/printerSettings25.bin"/><Relationship Id="rId4" Type="http://schemas.openxmlformats.org/officeDocument/2006/relationships/hyperlink" Target="https://www.regjeringen.no/no/dokumenter/meld.-st.-3-20202021/id2846323/%20(%20page%2056%20footnote%201)" TargetMode="Externa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riksrevisjonen.no/en/" TargetMode="External"/><Relationship Id="rId7" Type="http://schemas.openxmlformats.org/officeDocument/2006/relationships/vmlDrawing" Target="../drawings/vmlDrawing4.vml"/><Relationship Id="rId2" Type="http://schemas.openxmlformats.org/officeDocument/2006/relationships/hyperlink" Target="https://www.riksrevisjonen.no/globalassets/rapporter/no-2021-2022/oppdatert-dok-1-2021-2022.pdf" TargetMode="External"/><Relationship Id="rId1" Type="http://schemas.openxmlformats.org/officeDocument/2006/relationships/hyperlink" Target="https://www.norskpetroleum.no/en/economy/management-of-revenues/" TargetMode="External"/><Relationship Id="rId6" Type="http://schemas.openxmlformats.org/officeDocument/2006/relationships/printerSettings" Target="../printerSettings/printerSettings27.bin"/><Relationship Id="rId5" Type="http://schemas.openxmlformats.org/officeDocument/2006/relationships/hyperlink" Target="https://www.regjeringen.no/no/dokumenter/meld.-st.-3-20202021/id2846323/" TargetMode="External"/><Relationship Id="rId4" Type="http://schemas.openxmlformats.org/officeDocument/2006/relationships/hyperlink" Target="https://www.regjeringen.no/no/statsbudsjett/2020/id2705757/"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norskpetroleum.no/wp-content/uploads/80_EITI_tabell_2016-2020_07.01.22-1.xlsxStatens%20inntekter%20fra%20petroleumsvirksomhet%20-%20Norskpetroleum.no%20(%20See%20section%20on%20environmental%20taxes)" TargetMode="External"/><Relationship Id="rId1" Type="http://schemas.openxmlformats.org/officeDocument/2006/relationships/hyperlink" Target="https://www.norskpetroleum.no/en/economy/transparency-eiti/%20(download%20table%20for%20details%20on%20CO2%20fee)"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www.norskpetroleum.no/en/economy/petroleum-tax/" TargetMode="External"/><Relationship Id="rId7" Type="http://schemas.openxmlformats.org/officeDocument/2006/relationships/hyperlink" Target="https://www.npd.no/en/regulations/" TargetMode="External"/><Relationship Id="rId2" Type="http://schemas.openxmlformats.org/officeDocument/2006/relationships/hyperlink" Target="https://www.norskpetroleum.no/en/framework/state-organisation-of-petroleum-activites/" TargetMode="External"/><Relationship Id="rId1" Type="http://schemas.openxmlformats.org/officeDocument/2006/relationships/hyperlink" Target="https://www.norskpetroleum.no/en/framework/" TargetMode="External"/><Relationship Id="rId6" Type="http://schemas.openxmlformats.org/officeDocument/2006/relationships/hyperlink" Target="https://www.norskpetroleum.no/en" TargetMode="External"/><Relationship Id="rId5" Type="http://schemas.openxmlformats.org/officeDocument/2006/relationships/hyperlink" Target="https://www.norskpetroleum.no/en/framework/" TargetMode="External"/><Relationship Id="rId4" Type="http://schemas.openxmlformats.org/officeDocument/2006/relationships/hyperlink" Target="https://www.norskpetroleum.no/en/economy/petroleum-tax/"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s://www.ssb.no/statbank/table/11153/tableViewLayout1/%20Table%2011153,%20mining%20and%20quarrying." TargetMode="External"/><Relationship Id="rId13" Type="http://schemas.openxmlformats.org/officeDocument/2006/relationships/hyperlink" Target="https://www.ssb.no/nasjonalregnskap-og-konjunkturer/konjunkturer/artikler/ringvirkninger-av-petroleumsnaeringen-i-norsk-okonomi/_/attachment/inline/e194b68a-c7c1-4ebd-abe8-e65c2568d4fb:932c6de2bb912d11d9f7f3b92b93afe2139e0b02/RAPP2021-35.pdf;%20p.%2013-14.%20(Note:%20Statistics%20Norway's%20estimate%20for%202020%20-%20includes%20direct%20and%20indirect%20employment%20relating%20to%20the%20petroleum%20sector.)" TargetMode="External"/><Relationship Id="rId3" Type="http://schemas.openxmlformats.org/officeDocument/2006/relationships/hyperlink" Target="https://www.norskpetroleum.no/produksjon-og-eksport/eksport-av-olje-og-gass/" TargetMode="External"/><Relationship Id="rId7" Type="http://schemas.openxmlformats.org/officeDocument/2006/relationships/hyperlink" Target="https://www.regjeringen.no/contentassets/53adf7ea24b54e4a961005443231fd08/no/pdfs/stm202020210001000dddpdfs.pdf" TargetMode="External"/><Relationship Id="rId12" Type="http://schemas.openxmlformats.org/officeDocument/2006/relationships/hyperlink" Target="https://www.ssb.no/en/nasjonalregnskap-og-konjunkturer/tables/nr-tables,%20table%2031" TargetMode="External"/><Relationship Id="rId2" Type="http://schemas.openxmlformats.org/officeDocument/2006/relationships/hyperlink" Target="https://www.norskpetroleum.no/interaktivt-kart-og-arkiv/interaktivt-kart/" TargetMode="External"/><Relationship Id="rId1" Type="http://schemas.openxmlformats.org/officeDocument/2006/relationships/hyperlink" Target="https://unstats.un.org/unsd/nationalaccount/sna2008.asp" TargetMode="External"/><Relationship Id="rId6" Type="http://schemas.openxmlformats.org/officeDocument/2006/relationships/hyperlink" Target="https://www.regjeringen.no/contentassets/53adf7ea24b54e4a961005443231fd08/no/pdfs/stm202020210001000dddpdfs.pdf" TargetMode="External"/><Relationship Id="rId11" Type="http://schemas.openxmlformats.org/officeDocument/2006/relationships/hyperlink" Target="https://www.ssb.no/statbank/table/09181/tableViewLayout1/" TargetMode="External"/><Relationship Id="rId5" Type="http://schemas.openxmlformats.org/officeDocument/2006/relationships/hyperlink" Target="https://www.ssb.no/statbank/table/09170/tableViewLayout1/" TargetMode="External"/><Relationship Id="rId10" Type="http://schemas.openxmlformats.org/officeDocument/2006/relationships/hyperlink" Target="https://www.ssb.no/statbank/table/09181/tableViewLayout1/" TargetMode="External"/><Relationship Id="rId4" Type="http://schemas.openxmlformats.org/officeDocument/2006/relationships/hyperlink" Target="https://www.ssb.no/statbank/table/09170/tableViewLayout1/" TargetMode="External"/><Relationship Id="rId9" Type="http://schemas.openxmlformats.org/officeDocument/2006/relationships/hyperlink" Target="https://www.ssb.no/statbank/table/11153/tableViewLayout1/%20Table%2011153,%20mining%20and%20quarrying." TargetMode="External"/><Relationship Id="rId1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norskpetroleum.no/miljo-og-teknologi/"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norskpetroleum.no/en/facts/licences/" TargetMode="External"/><Relationship Id="rId7" Type="http://schemas.openxmlformats.org/officeDocument/2006/relationships/hyperlink" Target="https://www.norskpetroleum.no/en/framework/the-petroleum-act-and-the-licensing-system/;%20APA%202020%20-%20The%20Norwegian%20Petroleum%20Directorate%20(npd.no)" TargetMode="External"/><Relationship Id="rId2" Type="http://schemas.openxmlformats.org/officeDocument/2006/relationships/hyperlink" Target="https://factpages.npd.no/en/licence/TableView/PetReg" TargetMode="External"/><Relationship Id="rId1" Type="http://schemas.openxmlformats.org/officeDocument/2006/relationships/hyperlink" Target="https://www.norskpetroleum.no/en/framework/the-petroleum-act-and-the-licensing-system/" TargetMode="External"/><Relationship Id="rId6" Type="http://schemas.openxmlformats.org/officeDocument/2006/relationships/hyperlink" Target="https://einnsyn.no/sok" TargetMode="External"/><Relationship Id="rId5" Type="http://schemas.openxmlformats.org/officeDocument/2006/relationships/hyperlink" Target="https://factpages.npd.no/en/licence/TableView/PetReg/Overview" TargetMode="External"/><Relationship Id="rId4" Type="http://schemas.openxmlformats.org/officeDocument/2006/relationships/hyperlink" Target="https://www.npd.no/en/facts/production-licences/licensing-rounds/apa-2020/"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norskpetroleum.no/en/interactive-map-quick-downloads/" TargetMode="External"/><Relationship Id="rId7" Type="http://schemas.openxmlformats.org/officeDocument/2006/relationships/hyperlink" Target="https://www.norskpetroleum.no/en/facts/resources-per-discovery/" TargetMode="External"/><Relationship Id="rId2" Type="http://schemas.openxmlformats.org/officeDocument/2006/relationships/hyperlink" Target="https://factpages.npd.no/en" TargetMode="External"/><Relationship Id="rId1" Type="http://schemas.openxmlformats.org/officeDocument/2006/relationships/hyperlink" Target="https://factpages.npd.no/en" TargetMode="External"/><Relationship Id="rId6" Type="http://schemas.openxmlformats.org/officeDocument/2006/relationships/hyperlink" Target="https://www.norskpetroleum.no/en/facts/resources-per-discovery/" TargetMode="External"/><Relationship Id="rId5" Type="http://schemas.openxmlformats.org/officeDocument/2006/relationships/hyperlink" Target="https://www.norskpetroleum.no/en/facts/resources-per-discovery/" TargetMode="External"/><Relationship Id="rId4" Type="http://schemas.openxmlformats.org/officeDocument/2006/relationships/hyperlink" Target="https://factpages.npd.no/en/licence/PageView/PetReg/20756" TargetMode="Externa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norskpetroleum.no/en/framework/the-petroleum-act-and-the-licensing-system/" TargetMode="External"/><Relationship Id="rId7" Type="http://schemas.openxmlformats.org/officeDocument/2006/relationships/drawing" Target="../drawings/drawing2.xml"/><Relationship Id="rId2" Type="http://schemas.openxmlformats.org/officeDocument/2006/relationships/hyperlink" Target="https://www.norskpetroleum.no/en/framework/the-petroleum-act-and-the-licensing-system/" TargetMode="External"/><Relationship Id="rId1" Type="http://schemas.openxmlformats.org/officeDocument/2006/relationships/hyperlink" Target="https://www.norskpetroleum.no/en/framework/the-petroleum-act-and-the-licensing-system/" TargetMode="External"/><Relationship Id="rId6" Type="http://schemas.openxmlformats.org/officeDocument/2006/relationships/printerSettings" Target="../printerSettings/printerSettings6.bin"/><Relationship Id="rId5" Type="http://schemas.openxmlformats.org/officeDocument/2006/relationships/hyperlink" Target="https://factpages.npd.no/en/licence/PageView/Active" TargetMode="External"/><Relationship Id="rId10" Type="http://schemas.openxmlformats.org/officeDocument/2006/relationships/image" Target="../media/image2.emf"/><Relationship Id="rId4" Type="http://schemas.openxmlformats.org/officeDocument/2006/relationships/hyperlink" Target="https://www.norskpetroleum.no/en/framework/the-petroleum-act-and-the-licensing-system/" TargetMode="External"/><Relationship Id="rId9"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8" Type="http://schemas.openxmlformats.org/officeDocument/2006/relationships/hyperlink" Target="https://eiti.org/documents/norway-mainstreaming-application-and-request-adapted-implementation" TargetMode="External"/><Relationship Id="rId3" Type="http://schemas.openxmlformats.org/officeDocument/2006/relationships/hyperlink" Target="https://lovdata.no/dokument/SF/forskrift/2021-06-21-2056?q=reelle%20rettighetshavere" TargetMode="External"/><Relationship Id="rId7" Type="http://schemas.openxmlformats.org/officeDocument/2006/relationships/hyperlink" Target="https://lovdata.no/dokument/SF/forskrift/2021-06-21-2056?q=reelle%20rettighetshavere" TargetMode="External"/><Relationship Id="rId12" Type="http://schemas.openxmlformats.org/officeDocument/2006/relationships/printerSettings" Target="../printerSettings/printerSettings7.bin"/><Relationship Id="rId2" Type="http://schemas.openxmlformats.org/officeDocument/2006/relationships/hyperlink" Target="https://lovdata.no/dokument/NL/lov/2019-03-01-2?q=reelle%20rettighetshavere,Forskrift%20til%20lov%20om%20register%20over%20reelle%20rettighetshavere%20-%20Lovdata" TargetMode="External"/><Relationship Id="rId1" Type="http://schemas.openxmlformats.org/officeDocument/2006/relationships/hyperlink" Target="https://www.regjeringen.no/no/dokumentarkiv/regjeringen-solberg/aktuelt-regjeringen-solberg/fin/nyheter/2021/okt-apenhet-om-eierskap-og-kontroll-over-norske-juridiske-personer/id2862658/" TargetMode="External"/><Relationship Id="rId6" Type="http://schemas.openxmlformats.org/officeDocument/2006/relationships/hyperlink" Target="https://lovdata.no/dokument/SF/forskrift/2021-06-21-2056?q=reelle%20rettighetshavere" TargetMode="External"/><Relationship Id="rId11" Type="http://schemas.openxmlformats.org/officeDocument/2006/relationships/hyperlink" Target="https://lovdata.no/dokument/NL/lov/1998-07-17-56/KAPITTEL_7-1" TargetMode="External"/><Relationship Id="rId5" Type="http://schemas.openxmlformats.org/officeDocument/2006/relationships/hyperlink" Target="https://lovdata.no/dokument/SF/forskrift/2021-06-21-2056?q=reelle%20rettighetshavere" TargetMode="External"/><Relationship Id="rId10" Type="http://schemas.openxmlformats.org/officeDocument/2006/relationships/hyperlink" Target="https://lovdata.no/dokument/SF/forskrift/2021-06-21-2056?q=reelle%20rettighetshavere" TargetMode="External"/><Relationship Id="rId4" Type="http://schemas.openxmlformats.org/officeDocument/2006/relationships/hyperlink" Target="https://lovdata.no/dokument/SF/forskrift/2021-06-21-2056?q=reelle%20rettighetshavere" TargetMode="External"/><Relationship Id="rId9" Type="http://schemas.openxmlformats.org/officeDocument/2006/relationships/hyperlink" Target="https://lovdata.no/dokument/SF/forskrift/2021-06-21-2056?q=reelle%20rettighetshavere"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www.lotos.pl/en/" TargetMode="External"/><Relationship Id="rId18" Type="http://schemas.openxmlformats.org/officeDocument/2006/relationships/hyperlink" Target="https://www.okea.no/" TargetMode="External"/><Relationship Id="rId26" Type="http://schemas.openxmlformats.org/officeDocument/2006/relationships/hyperlink" Target="https://live.euronext.com/en/product/equities/no0010345853-xosl/aker-bp/akrbp" TargetMode="External"/><Relationship Id="rId39" Type="http://schemas.openxmlformats.org/officeDocument/2006/relationships/hyperlink" Target="https://www2.jpx.co.jp/tseHpFront/JJK020030Action.do" TargetMode="External"/><Relationship Id="rId21" Type="http://schemas.openxmlformats.org/officeDocument/2006/relationships/hyperlink" Target="https://www.repsol.com/en/index.cshtml" TargetMode="External"/><Relationship Id="rId34" Type="http://schemas.openxmlformats.org/officeDocument/2006/relationships/hyperlink" Target="https://live.euronext.com/en/product/bonds/NO0010820103-XOAM" TargetMode="External"/><Relationship Id="rId42" Type="http://schemas.openxmlformats.org/officeDocument/2006/relationships/hyperlink" Target="https://www.bse.hu/search?query=MOL" TargetMode="External"/><Relationship Id="rId47" Type="http://schemas.openxmlformats.org/officeDocument/2006/relationships/hyperlink" Target="https://www2.jpx.co.jp/tseHpFront/JJK020030Action.do" TargetMode="External"/><Relationship Id="rId50" Type="http://schemas.openxmlformats.org/officeDocument/2006/relationships/hyperlink" Target="https://quote.jpx.co.jp/jpx/template/quote.cgi?F=tmp/e_stock_detail&amp;MKTN=T&amp;QCODE=8031" TargetMode="External"/><Relationship Id="rId55" Type="http://schemas.openxmlformats.org/officeDocument/2006/relationships/hyperlink" Target="https://www.sgx.com/securities/equities/5WH" TargetMode="External"/><Relationship Id="rId63" Type="http://schemas.openxmlformats.org/officeDocument/2006/relationships/hyperlink" Target="https://opencorporates.com/companies/dk/39178761" TargetMode="External"/><Relationship Id="rId68" Type="http://schemas.openxmlformats.org/officeDocument/2006/relationships/hyperlink" Target="https://www.skatteetaten.no/en/presse/aksjeeieropplysninger/" TargetMode="External"/><Relationship Id="rId7" Type="http://schemas.openxmlformats.org/officeDocument/2006/relationships/hyperlink" Target="https://www.equinor.com/" TargetMode="External"/><Relationship Id="rId2" Type="http://schemas.openxmlformats.org/officeDocument/2006/relationships/hyperlink" Target="https://www.capricornenergy.com/" TargetMode="External"/><Relationship Id="rId16" Type="http://schemas.openxmlformats.org/officeDocument/2006/relationships/hyperlink" Target="https://www.mitsui.com/jp/en/index.html" TargetMode="External"/><Relationship Id="rId29" Type="http://schemas.openxmlformats.org/officeDocument/2006/relationships/hyperlink" Target="https://live.euronext.com/en/product/equities/fr0000120271-xpar/totalenergies/tte" TargetMode="External"/><Relationship Id="rId1" Type="http://schemas.openxmlformats.org/officeDocument/2006/relationships/hyperlink" Target="https://www.shell.com/" TargetMode="External"/><Relationship Id="rId6" Type="http://schemas.openxmlformats.org/officeDocument/2006/relationships/hyperlink" Target="https://www.dno.no/" TargetMode="External"/><Relationship Id="rId11" Type="http://schemas.openxmlformats.org/officeDocument/2006/relationships/hyperlink" Target="https://www.inpex.co.jp/english/" TargetMode="External"/><Relationship Id="rId24" Type="http://schemas.openxmlformats.org/officeDocument/2006/relationships/hyperlink" Target="https://live.euronext.com/en/search_instruments/okea" TargetMode="External"/><Relationship Id="rId32" Type="http://schemas.openxmlformats.org/officeDocument/2006/relationships/hyperlink" Target="https://live.euronext.com/en/product/bonds/no0010907751-xoam/mven01-pro" TargetMode="External"/><Relationship Id="rId37" Type="http://schemas.openxmlformats.org/officeDocument/2006/relationships/hyperlink" Target="https://www.kpc.com.kw/about/kpc-at-a-glance" TargetMode="External"/><Relationship Id="rId40" Type="http://schemas.openxmlformats.org/officeDocument/2006/relationships/hyperlink" Target="https://www2.jpx.co.jp/tseHpFront/JJK020030Action.do" TargetMode="External"/><Relationship Id="rId45" Type="http://schemas.openxmlformats.org/officeDocument/2006/relationships/hyperlink" Target="https://www.wienerborse.at/en/market-data/shares-others/quote/?ISIN=AT0000743059&amp;ID_NOTATION=92148&amp;cHash=efb3ea50de50e24c074a821b4020ae07" TargetMode="External"/><Relationship Id="rId53" Type="http://schemas.openxmlformats.org/officeDocument/2006/relationships/hyperlink" Target="https://www.londonstockexchange.com/stock/ROSN/rosneft-oil-company/company-page" TargetMode="External"/><Relationship Id="rId58" Type="http://schemas.openxmlformats.org/officeDocument/2006/relationships/hyperlink" Target="https://www.londonstockexchange.com/stock/SHEL/shell-plc/company-page" TargetMode="External"/><Relationship Id="rId66" Type="http://schemas.openxmlformats.org/officeDocument/2006/relationships/hyperlink" Target="https://totalenergies.com/" TargetMode="External"/><Relationship Id="rId5" Type="http://schemas.openxmlformats.org/officeDocument/2006/relationships/hyperlink" Target="https://www.dno.no/" TargetMode="External"/><Relationship Id="rId15" Type="http://schemas.openxmlformats.org/officeDocument/2006/relationships/hyperlink" Target="https://www.lundin-energy.com/" TargetMode="External"/><Relationship Id="rId23" Type="http://schemas.openxmlformats.org/officeDocument/2006/relationships/hyperlink" Target="https://www.suncor.com/" TargetMode="External"/><Relationship Id="rId28" Type="http://schemas.openxmlformats.org/officeDocument/2006/relationships/hyperlink" Target="https://live.euronext.com/en/product/equities/no0011202772-xosl/v%C3%85r-energi/var" TargetMode="External"/><Relationship Id="rId36" Type="http://schemas.openxmlformats.org/officeDocument/2006/relationships/hyperlink" Target="https://www.bolsamadrid.es/ing/aspx/Empresas/FichaValor.aspx?ISIN=ES0173516115&amp;ClvEmis=73516" TargetMode="External"/><Relationship Id="rId49" Type="http://schemas.openxmlformats.org/officeDocument/2006/relationships/hyperlink" Target="https://www.moex.com/en/" TargetMode="External"/><Relationship Id="rId57" Type="http://schemas.openxmlformats.org/officeDocument/2006/relationships/hyperlink" Target="https://onedyas.com/" TargetMode="External"/><Relationship Id="rId61" Type="http://schemas.openxmlformats.org/officeDocument/2006/relationships/hyperlink" Target="https://www.boerse-frankfurt.de/equity/basf-se/company-details" TargetMode="External"/><Relationship Id="rId10" Type="http://schemas.openxmlformats.org/officeDocument/2006/relationships/hyperlink" Target="https://www.inpex.co.jp/english/" TargetMode="External"/><Relationship Id="rId19" Type="http://schemas.openxmlformats.org/officeDocument/2006/relationships/hyperlink" Target="https://www.omv.com/en" TargetMode="External"/><Relationship Id="rId31" Type="http://schemas.openxmlformats.org/officeDocument/2006/relationships/hyperlink" Target="https://www.londonstockexchange.com/stock/HBR/harbour-energy-plc/company-page" TargetMode="External"/><Relationship Id="rId44" Type="http://schemas.openxmlformats.org/officeDocument/2006/relationships/hyperlink" Target="https://www.gpw.pl/search-results?search=1&amp;search_lang=EN&amp;search=pgnig" TargetMode="External"/><Relationship Id="rId52" Type="http://schemas.openxmlformats.org/officeDocument/2006/relationships/hyperlink" Target="https://www.nyse.com/quote/XNYS:XOM" TargetMode="External"/><Relationship Id="rId60" Type="http://schemas.openxmlformats.org/officeDocument/2006/relationships/hyperlink" Target="https://www.skatteetaten.no/en/presse/aksjeeieropplysninger/" TargetMode="External"/><Relationship Id="rId65" Type="http://schemas.openxmlformats.org/officeDocument/2006/relationships/hyperlink" Target="https://www.boerse-frankfurt.de/equity/allianz-se" TargetMode="External"/><Relationship Id="rId4" Type="http://schemas.openxmlformats.org/officeDocument/2006/relationships/hyperlink" Target="https://www.conocophillips.com/?utm_source=bing&amp;utm_medium=cpc&amp;utm_campaign=Branded&amp;utm_term=conocophillips&amp;utm_content=Conocophillips&amp;msclkid=eafdc57893ae1afc6395a7dbf8e39649" TargetMode="External"/><Relationship Id="rId9" Type="http://schemas.openxmlformats.org/officeDocument/2006/relationships/hyperlink" Target="https://www.idemitsu.com/en/index.html" TargetMode="External"/><Relationship Id="rId14" Type="http://schemas.openxmlformats.org/officeDocument/2006/relationships/hyperlink" Target="https://www.lukoil.com/InvestorAndShareholderCenter/Securities/sharecapital" TargetMode="External"/><Relationship Id="rId22" Type="http://schemas.openxmlformats.org/officeDocument/2006/relationships/hyperlink" Target="https://www.centrica.com/" TargetMode="External"/><Relationship Id="rId27" Type="http://schemas.openxmlformats.org/officeDocument/2006/relationships/hyperlink" Target="https://live.euronext.com/en/product/equities/no0003921009-xosl/dno/dno" TargetMode="External"/><Relationship Id="rId30" Type="http://schemas.openxmlformats.org/officeDocument/2006/relationships/hyperlink" Target="https://www.londonstockexchange.com/stock/LBE/longboat-energy-plc/company-page" TargetMode="External"/><Relationship Id="rId35" Type="http://schemas.openxmlformats.org/officeDocument/2006/relationships/hyperlink" Target="http://www.nasdaqomxnordic.com/aktier/microsite?Instrument=SSE22335&amp;name=Lundin%20Energy&amp;ISIN=SE0000825820" TargetMode="External"/><Relationship Id="rId43" Type="http://schemas.openxmlformats.org/officeDocument/2006/relationships/hyperlink" Target="https://money.tmx.com/en/quote/SU" TargetMode="External"/><Relationship Id="rId48" Type="http://schemas.openxmlformats.org/officeDocument/2006/relationships/hyperlink" Target="https://live.euronext.com/en/product/equities/NO0010917339-MERK" TargetMode="External"/><Relationship Id="rId56" Type="http://schemas.openxmlformats.org/officeDocument/2006/relationships/hyperlink" Target="https://www.neptuneenergy.com/investors/financial-calendar" TargetMode="External"/><Relationship Id="rId64" Type="http://schemas.openxmlformats.org/officeDocument/2006/relationships/hyperlink" Target="https://www.allianz.com/en.html" TargetMode="External"/><Relationship Id="rId69" Type="http://schemas.openxmlformats.org/officeDocument/2006/relationships/hyperlink" Target="https://www.eni.com/en-IT/home.html" TargetMode="External"/><Relationship Id="rId8" Type="http://schemas.openxmlformats.org/officeDocument/2006/relationships/hyperlink" Target="https://corporate.exxonmobil.com/" TargetMode="External"/><Relationship Id="rId51" Type="http://schemas.openxmlformats.org/officeDocument/2006/relationships/hyperlink" Target="https://www.londonstockexchange.com/search?searchtype=all&amp;q=centrica" TargetMode="External"/><Relationship Id="rId3" Type="http://schemas.openxmlformats.org/officeDocument/2006/relationships/hyperlink" Target="https://www.harbourenergy.com/" TargetMode="External"/><Relationship Id="rId12" Type="http://schemas.openxmlformats.org/officeDocument/2006/relationships/hyperlink" Target="https://longboatenergy.com/" TargetMode="External"/><Relationship Id="rId17" Type="http://schemas.openxmlformats.org/officeDocument/2006/relationships/hyperlink" Target="https://molgroup.info/en" TargetMode="External"/><Relationship Id="rId25" Type="http://schemas.openxmlformats.org/officeDocument/2006/relationships/hyperlink" Target="https://live.euronext.com/en/product/equities/no0010096985-xosl/equinor/eqnr" TargetMode="External"/><Relationship Id="rId33" Type="http://schemas.openxmlformats.org/officeDocument/2006/relationships/hyperlink" Target="https://live.euronext.com/en/product/bonds/NO0011142036-XOAM" TargetMode="External"/><Relationship Id="rId38" Type="http://schemas.openxmlformats.org/officeDocument/2006/relationships/hyperlink" Target="https://www.nyse.com/site-search?q=cop&amp;page=1" TargetMode="External"/><Relationship Id="rId46" Type="http://schemas.openxmlformats.org/officeDocument/2006/relationships/hyperlink" Target="https://live.euronext.com/en/product/equities/no0003921009-xosl/dno/dno" TargetMode="External"/><Relationship Id="rId59" Type="http://schemas.openxmlformats.org/officeDocument/2006/relationships/hyperlink" Target="https://www.londonstockexchange.com/search?searchtype=all&amp;q=capricorn" TargetMode="External"/><Relationship Id="rId67" Type="http://schemas.openxmlformats.org/officeDocument/2006/relationships/hyperlink" Target="https://www.basf.com/global/en/investors.html(listed(72,7%25,)%20LetterOne(%2027,3%25)https:/www.letterone.com/about-us/" TargetMode="External"/><Relationship Id="rId20" Type="http://schemas.openxmlformats.org/officeDocument/2006/relationships/hyperlink" Target="https://pst-energie.com/about-us-en/pgnig-group-en/" TargetMode="External"/><Relationship Id="rId41" Type="http://schemas.openxmlformats.org/officeDocument/2006/relationships/hyperlink" Target="https://www.gpw.pl/search-results?search=1&amp;search_lang=EN&amp;search=lts" TargetMode="External"/><Relationship Id="rId54" Type="http://schemas.openxmlformats.org/officeDocument/2006/relationships/hyperlink" Target="https://www.rexih.com/" TargetMode="External"/><Relationship Id="rId62" Type="http://schemas.openxmlformats.org/officeDocument/2006/relationships/hyperlink" Target="https://www.datocapital.lu/companies/Mime-Petroleum-Sarl.html" TargetMode="External"/><Relationship Id="rId70"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s://www.norskpetroleum.no/en/framework/state-organisation-of-petroleum-activites/" TargetMode="External"/><Relationship Id="rId3" Type="http://schemas.openxmlformats.org/officeDocument/2006/relationships/hyperlink" Target="https://www.petoro.no/about-petoro/main-tasks" TargetMode="External"/><Relationship Id="rId7" Type="http://schemas.openxmlformats.org/officeDocument/2006/relationships/hyperlink" Target="https://www.petoro.no/om-petoro/sd%c3%b8e-fakta" TargetMode="External"/><Relationship Id="rId2" Type="http://schemas.openxmlformats.org/officeDocument/2006/relationships/hyperlink" Target="https://www.petoro.no/about-petoro/main-tasks" TargetMode="External"/><Relationship Id="rId1" Type="http://schemas.openxmlformats.org/officeDocument/2006/relationships/hyperlink" Target="https://www.norskpetroleum.no/en/framework/state-organisation-of-petroleum-activites/" TargetMode="External"/><Relationship Id="rId6" Type="http://schemas.openxmlformats.org/officeDocument/2006/relationships/hyperlink" Target="https://www.norskpetroleum.no/en/framework/state-organisation-of-petroleum-activites/" TargetMode="External"/><Relationship Id="rId11" Type="http://schemas.openxmlformats.org/officeDocument/2006/relationships/printerSettings" Target="../printerSettings/printerSettings9.bin"/><Relationship Id="rId5" Type="http://schemas.openxmlformats.org/officeDocument/2006/relationships/hyperlink" Target="https://www.petoro.no/hjem" TargetMode="External"/><Relationship Id="rId10" Type="http://schemas.openxmlformats.org/officeDocument/2006/relationships/hyperlink" Target="https://www.regjeringen.no/contentassets/d6c6d3d65c5249bba2513feb79e928ab/nn-no/pdfs/stm202120220003000dddpdfs.pdf" TargetMode="External"/><Relationship Id="rId4" Type="http://schemas.openxmlformats.org/officeDocument/2006/relationships/hyperlink" Target="https://www.norskpetroleum.no/rammeverk/rammeverkstatlig-organisering-av-petroleumsvirksomheten/" TargetMode="External"/><Relationship Id="rId9" Type="http://schemas.openxmlformats.org/officeDocument/2006/relationships/hyperlink" Target="https://www.npd.no/en/regulations/acts/act-29-november-1996-no2.-72-relating-to-petroleum-activiti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59BA5-871E-C54B-8AA3-7FC4F6597FF8}">
  <sheetPr codeName="Sheet1">
    <tabColor theme="1"/>
  </sheetPr>
  <dimension ref="B1:G47"/>
  <sheetViews>
    <sheetView showGridLines="0" topLeftCell="A43" zoomScale="80" zoomScaleNormal="80" workbookViewId="0">
      <selection activeCell="E13" sqref="E13"/>
    </sheetView>
  </sheetViews>
  <sheetFormatPr defaultColWidth="4" defaultRowHeight="24" customHeight="1" x14ac:dyDescent="0.25"/>
  <cols>
    <col min="1" max="1" width="4" style="4"/>
    <col min="2" max="2" width="4" style="4" hidden="1" customWidth="1"/>
    <col min="3" max="3" width="76.5" style="4" customWidth="1"/>
    <col min="4" max="4" width="2.875" style="4" customWidth="1"/>
    <col min="5" max="5" width="56" style="4" customWidth="1"/>
    <col min="6" max="6" width="2.875" style="4" customWidth="1"/>
    <col min="7" max="7" width="50.5" style="4" customWidth="1"/>
    <col min="8" max="16384" width="4" style="4"/>
  </cols>
  <sheetData>
    <row r="1" spans="3:7" ht="15.75" customHeight="1" x14ac:dyDescent="0.25">
      <c r="C1" s="192"/>
    </row>
    <row r="2" spans="3:7" ht="15.75" x14ac:dyDescent="0.25"/>
    <row r="3" spans="3:7" ht="15.75" x14ac:dyDescent="0.25">
      <c r="E3" s="98"/>
      <c r="G3" s="98"/>
    </row>
    <row r="4" spans="3:7" ht="15.75" x14ac:dyDescent="0.25">
      <c r="E4" s="98" t="s">
        <v>0</v>
      </c>
      <c r="G4" s="572">
        <v>44834</v>
      </c>
    </row>
    <row r="5" spans="3:7" ht="15.75" x14ac:dyDescent="0.25">
      <c r="E5" s="98" t="s">
        <v>1</v>
      </c>
      <c r="G5" s="186"/>
    </row>
    <row r="6" spans="3:7" ht="15.75" x14ac:dyDescent="0.25"/>
    <row r="7" spans="3:7" ht="3.75" customHeight="1" x14ac:dyDescent="0.25"/>
    <row r="8" spans="3:7" ht="3.75" customHeight="1" x14ac:dyDescent="0.25"/>
    <row r="9" spans="3:7" ht="15.75" x14ac:dyDescent="0.25"/>
    <row r="10" spans="3:7" ht="15.75" x14ac:dyDescent="0.25">
      <c r="C10" s="187"/>
      <c r="D10" s="259"/>
      <c r="E10" s="259"/>
      <c r="F10" s="188"/>
      <c r="G10" s="188"/>
    </row>
    <row r="11" spans="3:7" x14ac:dyDescent="0.25">
      <c r="C11" s="263" t="s">
        <v>2</v>
      </c>
      <c r="D11" s="189"/>
      <c r="E11" s="189"/>
      <c r="F11" s="188"/>
      <c r="G11" s="188"/>
    </row>
    <row r="12" spans="3:7" ht="16.5" x14ac:dyDescent="0.25">
      <c r="C12" s="237" t="s">
        <v>3</v>
      </c>
      <c r="D12" s="238"/>
      <c r="E12" s="238"/>
      <c r="F12" s="239"/>
      <c r="G12" s="239"/>
    </row>
    <row r="13" spans="3:7" ht="16.5" x14ac:dyDescent="0.25">
      <c r="C13" s="240"/>
      <c r="D13" s="241"/>
      <c r="E13" s="241"/>
      <c r="F13" s="239"/>
      <c r="G13" s="239"/>
    </row>
    <row r="14" spans="3:7" ht="16.5" x14ac:dyDescent="0.25">
      <c r="C14" s="242" t="s">
        <v>4</v>
      </c>
      <c r="D14" s="241"/>
      <c r="E14" s="241"/>
      <c r="F14" s="239"/>
      <c r="G14" s="239"/>
    </row>
    <row r="15" spans="3:7" ht="16.5" x14ac:dyDescent="0.25">
      <c r="C15" s="574"/>
      <c r="D15" s="574"/>
      <c r="E15" s="574"/>
      <c r="F15" s="239"/>
      <c r="G15" s="239"/>
    </row>
    <row r="16" spans="3:7" ht="16.5" x14ac:dyDescent="0.25">
      <c r="C16" s="257"/>
      <c r="D16" s="257"/>
      <c r="E16" s="257"/>
      <c r="F16" s="239"/>
      <c r="G16" s="239"/>
    </row>
    <row r="17" spans="3:7" ht="16.5" x14ac:dyDescent="0.25">
      <c r="C17" s="243" t="s">
        <v>5</v>
      </c>
      <c r="D17" s="244"/>
      <c r="E17" s="244"/>
      <c r="F17" s="239"/>
      <c r="G17" s="239"/>
    </row>
    <row r="18" spans="3:7" ht="16.5" x14ac:dyDescent="0.25">
      <c r="C18" s="245" t="s">
        <v>6</v>
      </c>
      <c r="D18" s="244"/>
      <c r="E18" s="244"/>
      <c r="F18" s="239"/>
      <c r="G18" s="239"/>
    </row>
    <row r="19" spans="3:7" ht="16.5" x14ac:dyDescent="0.25">
      <c r="C19" s="245" t="s">
        <v>7</v>
      </c>
      <c r="D19" s="244"/>
      <c r="E19" s="244"/>
      <c r="F19" s="239"/>
      <c r="G19" s="239"/>
    </row>
    <row r="20" spans="3:7" ht="30.95" customHeight="1" x14ac:dyDescent="0.3">
      <c r="C20" s="575" t="s">
        <v>8</v>
      </c>
      <c r="D20" s="575"/>
      <c r="E20" s="575"/>
      <c r="F20" s="239"/>
      <c r="G20" s="239"/>
    </row>
    <row r="21" spans="3:7" ht="32.25" customHeight="1" x14ac:dyDescent="0.3">
      <c r="C21" s="575" t="s">
        <v>9</v>
      </c>
      <c r="D21" s="575"/>
      <c r="E21" s="575"/>
      <c r="F21" s="239"/>
      <c r="G21" s="239"/>
    </row>
    <row r="22" spans="3:7" ht="16.5" x14ac:dyDescent="0.25">
      <c r="C22" s="244"/>
      <c r="D22" s="244"/>
      <c r="E22" s="244"/>
      <c r="F22" s="239"/>
      <c r="G22" s="239"/>
    </row>
    <row r="23" spans="3:7" ht="16.5" x14ac:dyDescent="0.25">
      <c r="C23" s="243" t="s">
        <v>10</v>
      </c>
      <c r="D23" s="245"/>
      <c r="E23" s="245"/>
      <c r="F23" s="239"/>
      <c r="G23" s="239"/>
    </row>
    <row r="24" spans="3:7" ht="16.5" x14ac:dyDescent="0.25">
      <c r="C24" s="246"/>
      <c r="D24" s="246"/>
      <c r="E24" s="246"/>
      <c r="F24" s="239"/>
      <c r="G24" s="239"/>
    </row>
    <row r="25" spans="3:7" ht="16.5" x14ac:dyDescent="0.3">
      <c r="C25" s="576" t="s">
        <v>11</v>
      </c>
      <c r="D25" s="576"/>
      <c r="E25" s="576"/>
      <c r="F25" s="576"/>
      <c r="G25" s="576"/>
    </row>
    <row r="26" spans="3:7" s="131" customFormat="1" ht="15.75" x14ac:dyDescent="0.3">
      <c r="C26" s="193"/>
      <c r="D26" s="193"/>
      <c r="E26" s="194"/>
    </row>
    <row r="27" spans="3:7" ht="31.5" x14ac:dyDescent="0.25">
      <c r="C27" s="130" t="s">
        <v>12</v>
      </c>
      <c r="E27" s="195" t="s">
        <v>13</v>
      </c>
      <c r="G27" s="133" t="s">
        <v>14</v>
      </c>
    </row>
    <row r="28" spans="3:7" s="131" customFormat="1" ht="15.75" x14ac:dyDescent="0.25">
      <c r="C28" s="196"/>
      <c r="E28" s="196"/>
      <c r="G28" s="196"/>
    </row>
    <row r="29" spans="3:7" ht="15.75" x14ac:dyDescent="0.3">
      <c r="C29" s="190" t="s">
        <v>15</v>
      </c>
      <c r="D29" s="191"/>
      <c r="E29" s="197"/>
      <c r="F29" s="188"/>
      <c r="G29" s="188"/>
    </row>
    <row r="30" spans="3:7" ht="15.75" x14ac:dyDescent="0.3">
      <c r="C30" s="264"/>
      <c r="D30" s="264"/>
      <c r="E30" s="198"/>
    </row>
    <row r="31" spans="3:7" ht="15.75" x14ac:dyDescent="0.25"/>
    <row r="32" spans="3:7" ht="15.75" customHeight="1" x14ac:dyDescent="0.25">
      <c r="C32" s="199" t="s">
        <v>16</v>
      </c>
      <c r="D32" s="200"/>
      <c r="E32" s="201" t="s">
        <v>17</v>
      </c>
      <c r="F32" s="202"/>
      <c r="G32" s="199" t="s">
        <v>18</v>
      </c>
    </row>
    <row r="33" spans="2:7" ht="43.5" customHeight="1" x14ac:dyDescent="0.25">
      <c r="C33" s="203" t="s">
        <v>19</v>
      </c>
      <c r="D33" s="200"/>
      <c r="E33" s="204" t="s">
        <v>20</v>
      </c>
      <c r="F33" s="205"/>
      <c r="G33" s="203" t="s">
        <v>21</v>
      </c>
    </row>
    <row r="34" spans="2:7" ht="31.5" customHeight="1" x14ac:dyDescent="0.25">
      <c r="C34" s="203" t="s">
        <v>22</v>
      </c>
      <c r="D34" s="200"/>
      <c r="E34" s="206" t="s">
        <v>23</v>
      </c>
      <c r="F34" s="205"/>
      <c r="G34" s="577" t="s">
        <v>24</v>
      </c>
    </row>
    <row r="35" spans="2:7" ht="24" customHeight="1" thickBot="1" x14ac:dyDescent="0.3">
      <c r="C35" s="203" t="s">
        <v>25</v>
      </c>
      <c r="D35" s="200"/>
      <c r="E35" s="204" t="s">
        <v>26</v>
      </c>
      <c r="F35" s="205"/>
      <c r="G35" s="578"/>
    </row>
    <row r="36" spans="2:7" ht="48" customHeight="1" x14ac:dyDescent="0.25">
      <c r="C36" s="207" t="s">
        <v>27</v>
      </c>
      <c r="D36" s="200"/>
      <c r="E36" s="208" t="s">
        <v>28</v>
      </c>
      <c r="F36" s="209"/>
      <c r="G36" s="249"/>
    </row>
    <row r="37" spans="2:7" ht="12" customHeight="1" x14ac:dyDescent="0.25"/>
    <row r="38" spans="2:7" ht="15.75" x14ac:dyDescent="0.25">
      <c r="C38" s="264"/>
      <c r="D38" s="264"/>
      <c r="E38" s="264"/>
      <c r="F38" s="264"/>
    </row>
    <row r="39" spans="2:7" ht="15.75" x14ac:dyDescent="0.25">
      <c r="C39" s="260" t="s">
        <v>29</v>
      </c>
      <c r="D39" s="210"/>
      <c r="E39" s="211"/>
      <c r="F39" s="210"/>
      <c r="G39" s="210"/>
    </row>
    <row r="40" spans="2:7" ht="15.75" x14ac:dyDescent="0.25">
      <c r="C40" s="573" t="s">
        <v>30</v>
      </c>
      <c r="D40" s="573"/>
      <c r="E40" s="573"/>
      <c r="F40" s="573"/>
      <c r="G40" s="573"/>
    </row>
    <row r="41" spans="2:7" ht="15.75" x14ac:dyDescent="0.25">
      <c r="B41" s="84" t="s">
        <v>31</v>
      </c>
      <c r="C41" s="258" t="s">
        <v>32</v>
      </c>
      <c r="D41" s="84"/>
      <c r="E41" s="164"/>
      <c r="F41" s="84"/>
      <c r="G41" s="166"/>
    </row>
    <row r="42" spans="2:7" ht="15.75" x14ac:dyDescent="0.25"/>
    <row r="43" spans="2:7" ht="15.75" x14ac:dyDescent="0.25"/>
    <row r="44" spans="2:7" ht="15.75" x14ac:dyDescent="0.25"/>
    <row r="45" spans="2:7" ht="15.75" x14ac:dyDescent="0.25"/>
    <row r="46" spans="2:7" ht="15.75" x14ac:dyDescent="0.25"/>
    <row r="47" spans="2:7" ht="15.75" x14ac:dyDescent="0.25"/>
  </sheetData>
  <mergeCells count="6">
    <mergeCell ref="C40:G40"/>
    <mergeCell ref="C15:E15"/>
    <mergeCell ref="C20:E20"/>
    <mergeCell ref="C21:E21"/>
    <mergeCell ref="C25:G25"/>
    <mergeCell ref="G34:G3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FB5E1-377A-0E42-908B-D02E3C9B4F9B}">
  <sheetPr codeName="Sheet9">
    <tabColor theme="2" tint="-9.9978637043366805E-2"/>
  </sheetPr>
  <dimension ref="A1:S10"/>
  <sheetViews>
    <sheetView topLeftCell="C7" zoomScale="90" zoomScaleNormal="90" zoomScalePageLayoutView="60" workbookViewId="0">
      <selection activeCell="J7" sqref="J7:J9"/>
    </sheetView>
  </sheetViews>
  <sheetFormatPr defaultColWidth="10.5" defaultRowHeight="16.5" x14ac:dyDescent="0.3"/>
  <cols>
    <col min="1" max="1" width="18.375" style="219" customWidth="1"/>
    <col min="2" max="2" width="37.5" style="219" customWidth="1"/>
    <col min="3" max="3" width="3" style="219" customWidth="1"/>
    <col min="4" max="4" width="39" style="219" customWidth="1"/>
    <col min="5" max="5" width="3" style="219" customWidth="1"/>
    <col min="6" max="6" width="28.5" style="356" customWidth="1"/>
    <col min="7" max="7" width="3" style="219" customWidth="1"/>
    <col min="8" max="8" width="28.5" style="219" customWidth="1"/>
    <col min="9" max="9" width="3"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x14ac:dyDescent="0.45">
      <c r="A1" s="218" t="s">
        <v>459</v>
      </c>
    </row>
    <row r="3" spans="1:19" s="29" customFormat="1" ht="94.5" x14ac:dyDescent="0.25">
      <c r="A3" s="30" t="s">
        <v>460</v>
      </c>
      <c r="B3" s="31" t="s">
        <v>461</v>
      </c>
      <c r="C3" s="32"/>
      <c r="D3" s="8" t="s">
        <v>159</v>
      </c>
      <c r="E3" s="32"/>
      <c r="F3" s="33"/>
      <c r="G3" s="32"/>
      <c r="H3" s="318"/>
      <c r="I3" s="32"/>
      <c r="J3" s="453" t="s">
        <v>160</v>
      </c>
      <c r="L3" s="35"/>
      <c r="N3" s="35"/>
      <c r="P3" s="35"/>
      <c r="R3" s="35"/>
    </row>
    <row r="4" spans="1:19" s="1" customFormat="1" ht="19.5" x14ac:dyDescent="0.25">
      <c r="B4" s="2"/>
      <c r="D4" s="2"/>
      <c r="F4" s="2"/>
      <c r="H4" s="2"/>
      <c r="J4" s="3"/>
      <c r="L4" s="3"/>
      <c r="N4" s="3"/>
      <c r="P4" s="3"/>
      <c r="R4" s="3"/>
    </row>
    <row r="5" spans="1:19" s="1" customFormat="1" ht="97.5" x14ac:dyDescent="0.25">
      <c r="B5" s="2" t="s">
        <v>128</v>
      </c>
      <c r="D5" s="78" t="s">
        <v>129</v>
      </c>
      <c r="E5" s="42"/>
      <c r="F5" s="78" t="s">
        <v>130</v>
      </c>
      <c r="G5" s="42"/>
      <c r="H5" s="78" t="s">
        <v>131</v>
      </c>
      <c r="I5" s="50"/>
      <c r="J5" s="43" t="s">
        <v>132</v>
      </c>
      <c r="K5" s="27"/>
      <c r="L5" s="28" t="s">
        <v>133</v>
      </c>
      <c r="M5" s="27"/>
      <c r="N5" s="28" t="s">
        <v>134</v>
      </c>
      <c r="O5" s="27"/>
      <c r="P5" s="28" t="s">
        <v>135</v>
      </c>
      <c r="Q5" s="27"/>
      <c r="R5" s="28" t="s">
        <v>136</v>
      </c>
      <c r="S5" s="27"/>
    </row>
    <row r="6" spans="1:19" s="1" customFormat="1" ht="19.5" x14ac:dyDescent="0.25">
      <c r="B6" s="2"/>
      <c r="D6" s="2"/>
      <c r="F6" s="2"/>
      <c r="H6" s="2"/>
      <c r="J6" s="3"/>
      <c r="L6" s="3"/>
      <c r="N6" s="3"/>
      <c r="P6" s="3"/>
      <c r="R6" s="3"/>
    </row>
    <row r="7" spans="1:19" s="4" customFormat="1" ht="114.95" customHeight="1" x14ac:dyDescent="0.25">
      <c r="A7" s="11"/>
      <c r="B7" s="230" t="s">
        <v>462</v>
      </c>
      <c r="C7" s="6"/>
      <c r="D7" s="546" t="s">
        <v>147</v>
      </c>
      <c r="E7" s="6"/>
      <c r="F7" s="284" t="s">
        <v>463</v>
      </c>
      <c r="G7" s="17"/>
      <c r="H7" s="81" t="s">
        <v>93</v>
      </c>
      <c r="I7" s="17"/>
      <c r="J7" s="633" t="s">
        <v>464</v>
      </c>
      <c r="K7" s="18"/>
      <c r="L7" s="35"/>
      <c r="M7" s="18"/>
      <c r="N7" s="35"/>
      <c r="O7" s="18"/>
      <c r="P7" s="35"/>
      <c r="Q7" s="18"/>
      <c r="R7" s="35"/>
      <c r="S7" s="18"/>
    </row>
    <row r="8" spans="1:19" s="4" customFormat="1" ht="114.95" customHeight="1" x14ac:dyDescent="0.25">
      <c r="A8" s="12"/>
      <c r="B8" s="231" t="s">
        <v>465</v>
      </c>
      <c r="C8" s="544"/>
      <c r="D8" s="571" t="s">
        <v>147</v>
      </c>
      <c r="E8" s="545"/>
      <c r="F8" s="284" t="s">
        <v>466</v>
      </c>
      <c r="G8" s="19"/>
      <c r="H8" s="81" t="s">
        <v>93</v>
      </c>
      <c r="I8" s="19"/>
      <c r="J8" s="634"/>
      <c r="K8" s="1"/>
      <c r="L8" s="35"/>
      <c r="M8" s="1"/>
      <c r="N8" s="35"/>
      <c r="O8" s="1"/>
      <c r="P8" s="35"/>
      <c r="Q8" s="1"/>
      <c r="R8" s="35"/>
      <c r="S8" s="1"/>
    </row>
    <row r="9" spans="1:19" s="4" customFormat="1" ht="114.95" customHeight="1" x14ac:dyDescent="0.25">
      <c r="A9" s="13"/>
      <c r="B9" s="232" t="s">
        <v>467</v>
      </c>
      <c r="C9" s="9"/>
      <c r="D9" s="547" t="s">
        <v>147</v>
      </c>
      <c r="E9" s="9"/>
      <c r="F9" s="397" t="s">
        <v>468</v>
      </c>
      <c r="G9" s="19"/>
      <c r="H9" s="81" t="s">
        <v>93</v>
      </c>
      <c r="I9" s="19"/>
      <c r="J9" s="635"/>
      <c r="K9" s="29"/>
      <c r="L9" s="35"/>
      <c r="M9" s="29"/>
      <c r="N9" s="35"/>
      <c r="O9" s="29"/>
      <c r="P9" s="35"/>
      <c r="Q9" s="29"/>
      <c r="R9" s="35"/>
      <c r="S9" s="29"/>
    </row>
    <row r="10" spans="1:19" x14ac:dyDescent="0.3">
      <c r="F10" s="372"/>
    </row>
  </sheetData>
  <mergeCells count="1">
    <mergeCell ref="J7:J9"/>
  </mergeCells>
  <hyperlinks>
    <hyperlink ref="F9" r:id="rId1" display="https://factpages.npd.no/en" xr:uid="{C739DC49-C654-4E1F-8F80-43FCF6A369F2}"/>
  </hyperlinks>
  <pageMargins left="0.7" right="0.7" top="0.75" bottom="0.75" header="0.3" footer="0.3"/>
  <pageSetup paperSize="8" orientation="landscape" horizontalDpi="1200" verticalDpi="12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30E32-320E-A140-A901-ACCC19353D89}">
  <sheetPr codeName="Sheet10">
    <tabColor theme="2" tint="-9.9978637043366805E-2"/>
  </sheetPr>
  <dimension ref="A1:S43"/>
  <sheetViews>
    <sheetView zoomScale="70" zoomScaleNormal="70" workbookViewId="0">
      <selection activeCell="H25" sqref="H25"/>
    </sheetView>
  </sheetViews>
  <sheetFormatPr defaultColWidth="10.5" defaultRowHeight="16.5" x14ac:dyDescent="0.3"/>
  <cols>
    <col min="1" max="1" width="15.875" style="219" customWidth="1"/>
    <col min="2" max="2" width="29.875" style="219" customWidth="1"/>
    <col min="3" max="3" width="3" style="219" customWidth="1"/>
    <col min="4" max="4" width="38.5" style="219" customWidth="1"/>
    <col min="5" max="5" width="3" style="219" customWidth="1"/>
    <col min="6" max="6" width="29.5" style="356" customWidth="1"/>
    <col min="7" max="7" width="3" style="219" customWidth="1"/>
    <col min="8" max="8" width="29.5" style="219" customWidth="1"/>
    <col min="9" max="9" width="3"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x14ac:dyDescent="0.45">
      <c r="A1" s="218" t="s">
        <v>469</v>
      </c>
    </row>
    <row r="3" spans="1:19" s="29" customFormat="1" ht="157.5" x14ac:dyDescent="0.25">
      <c r="A3" s="30" t="s">
        <v>470</v>
      </c>
      <c r="B3" s="31" t="s">
        <v>471</v>
      </c>
      <c r="C3" s="32"/>
      <c r="D3" s="8" t="s">
        <v>472</v>
      </c>
      <c r="E3" s="32"/>
      <c r="F3" s="33"/>
      <c r="G3" s="32"/>
      <c r="H3" s="318"/>
      <c r="I3" s="32"/>
      <c r="J3" s="351" t="s">
        <v>160</v>
      </c>
      <c r="L3" s="35"/>
      <c r="N3" s="35"/>
      <c r="P3" s="35"/>
      <c r="R3" s="35"/>
    </row>
    <row r="4" spans="1:19" s="1" customFormat="1" ht="19.5" x14ac:dyDescent="0.25">
      <c r="B4" s="2"/>
      <c r="D4" s="2"/>
      <c r="F4" s="2"/>
      <c r="H4" s="2"/>
      <c r="J4" s="3"/>
      <c r="L4" s="3"/>
    </row>
    <row r="5" spans="1:19" s="1" customFormat="1" ht="97.5" x14ac:dyDescent="0.25">
      <c r="B5" s="2" t="s">
        <v>128</v>
      </c>
      <c r="D5" s="78" t="s">
        <v>129</v>
      </c>
      <c r="E5" s="42"/>
      <c r="F5" s="78" t="s">
        <v>130</v>
      </c>
      <c r="G5" s="42"/>
      <c r="H5" s="78" t="s">
        <v>131</v>
      </c>
      <c r="I5" s="50"/>
      <c r="J5" s="43" t="s">
        <v>132</v>
      </c>
      <c r="K5" s="27"/>
      <c r="L5" s="28" t="s">
        <v>133</v>
      </c>
      <c r="M5" s="27"/>
      <c r="N5" s="28" t="s">
        <v>134</v>
      </c>
      <c r="O5" s="27"/>
      <c r="P5" s="28" t="s">
        <v>135</v>
      </c>
      <c r="Q5" s="27"/>
      <c r="R5" s="28" t="s">
        <v>136</v>
      </c>
      <c r="S5" s="27"/>
    </row>
    <row r="6" spans="1:19" s="1" customFormat="1" ht="19.5" x14ac:dyDescent="0.25">
      <c r="B6" s="2"/>
      <c r="D6" s="2"/>
      <c r="F6" s="2"/>
      <c r="H6" s="2"/>
      <c r="J6" s="3"/>
      <c r="L6" s="3"/>
      <c r="N6" s="3"/>
      <c r="P6" s="3"/>
      <c r="R6" s="3"/>
    </row>
    <row r="7" spans="1:19" s="29" customFormat="1" ht="47.25" x14ac:dyDescent="0.25">
      <c r="A7" s="40" t="s">
        <v>161</v>
      </c>
      <c r="B7" s="256" t="s">
        <v>473</v>
      </c>
      <c r="D7" s="5" t="s">
        <v>70</v>
      </c>
      <c r="F7" s="41"/>
      <c r="H7" s="41"/>
      <c r="J7" s="455" t="s">
        <v>160</v>
      </c>
      <c r="L7" s="35"/>
      <c r="N7" s="35"/>
      <c r="P7" s="35"/>
      <c r="R7" s="35"/>
    </row>
    <row r="8" spans="1:19" s="1" customFormat="1" ht="19.5" x14ac:dyDescent="0.25">
      <c r="B8" s="2"/>
      <c r="D8" s="2"/>
      <c r="F8" s="2"/>
      <c r="H8" s="2"/>
      <c r="J8" s="3"/>
      <c r="L8" s="3"/>
      <c r="N8" s="3"/>
      <c r="P8" s="3"/>
      <c r="R8" s="3"/>
    </row>
    <row r="9" spans="1:19" s="4" customFormat="1" ht="53.25" customHeight="1" x14ac:dyDescent="0.25">
      <c r="A9" s="11"/>
      <c r="B9" s="23" t="s">
        <v>474</v>
      </c>
      <c r="C9" s="6"/>
      <c r="D9" s="15"/>
      <c r="E9" s="6"/>
      <c r="F9" s="400"/>
      <c r="G9" s="17"/>
      <c r="H9" s="15"/>
      <c r="I9" s="17"/>
      <c r="J9" s="34"/>
      <c r="K9" s="18"/>
      <c r="L9" s="34"/>
      <c r="M9" s="18"/>
      <c r="N9" s="34"/>
      <c r="O9" s="18"/>
      <c r="P9" s="34"/>
      <c r="Q9" s="18"/>
      <c r="R9" s="34"/>
      <c r="S9" s="18"/>
    </row>
    <row r="10" spans="1:19" s="4" customFormat="1" ht="59.45" customHeight="1" x14ac:dyDescent="0.25">
      <c r="A10" s="12"/>
      <c r="B10" s="21" t="s">
        <v>475</v>
      </c>
      <c r="C10" s="7"/>
      <c r="D10" s="8" t="s">
        <v>147</v>
      </c>
      <c r="E10" s="7"/>
      <c r="F10" s="398" t="s">
        <v>476</v>
      </c>
      <c r="G10" s="19"/>
      <c r="H10" s="81" t="s">
        <v>93</v>
      </c>
      <c r="I10" s="19"/>
      <c r="J10" s="326" t="s">
        <v>477</v>
      </c>
      <c r="K10" s="1"/>
      <c r="L10" s="35"/>
      <c r="M10" s="1"/>
      <c r="N10" s="35"/>
      <c r="O10" s="1"/>
      <c r="P10" s="35"/>
      <c r="Q10" s="1"/>
      <c r="R10" s="35"/>
      <c r="S10" s="1"/>
    </row>
    <row r="11" spans="1:19" s="4" customFormat="1" ht="63" customHeight="1" x14ac:dyDescent="0.25">
      <c r="A11" s="12"/>
      <c r="B11" s="21" t="s">
        <v>478</v>
      </c>
      <c r="C11" s="7"/>
      <c r="D11" s="441" t="s">
        <v>147</v>
      </c>
      <c r="E11" s="341"/>
      <c r="F11" s="562" t="s">
        <v>479</v>
      </c>
      <c r="G11" s="19"/>
      <c r="H11" s="81" t="s">
        <v>93</v>
      </c>
      <c r="I11" s="19"/>
      <c r="J11" s="563" t="s">
        <v>480</v>
      </c>
      <c r="K11" s="29"/>
      <c r="L11" s="35"/>
      <c r="M11" s="29"/>
      <c r="N11" s="35"/>
      <c r="O11" s="29"/>
      <c r="P11" s="35"/>
      <c r="Q11" s="29"/>
      <c r="R11" s="35"/>
      <c r="S11" s="29"/>
    </row>
    <row r="12" spans="1:19" s="4" customFormat="1" ht="53.25" customHeight="1" x14ac:dyDescent="0.3">
      <c r="A12" s="12"/>
      <c r="B12" s="325" t="s">
        <v>481</v>
      </c>
      <c r="C12" s="7"/>
      <c r="D12" s="8">
        <v>98.39</v>
      </c>
      <c r="E12" s="7"/>
      <c r="F12" s="335" t="s">
        <v>482</v>
      </c>
      <c r="G12" s="219"/>
      <c r="H12" s="81" t="s">
        <v>93</v>
      </c>
      <c r="I12" s="219"/>
      <c r="J12" s="326" t="s">
        <v>483</v>
      </c>
      <c r="K12" s="1"/>
      <c r="L12" s="35"/>
      <c r="M12" s="1"/>
      <c r="N12" s="35"/>
      <c r="O12" s="1"/>
      <c r="P12" s="35"/>
      <c r="Q12" s="1"/>
      <c r="R12" s="35"/>
      <c r="S12" s="1"/>
    </row>
    <row r="13" spans="1:19" s="4" customFormat="1" ht="72.95" customHeight="1" x14ac:dyDescent="0.3">
      <c r="A13" s="12">
        <v>2020</v>
      </c>
      <c r="B13" s="448" t="str">
        <f>LEFT(B12,SEARCH(",",B12))&amp;" value"</f>
        <v>Crude oil (2709), value</v>
      </c>
      <c r="C13" s="7"/>
      <c r="D13" s="8">
        <v>387.96300000000002</v>
      </c>
      <c r="E13" s="7"/>
      <c r="F13" s="401" t="s">
        <v>484</v>
      </c>
      <c r="G13" s="219"/>
      <c r="H13" s="81" t="s">
        <v>93</v>
      </c>
      <c r="I13" s="219"/>
      <c r="J13" s="548" t="s">
        <v>485</v>
      </c>
      <c r="K13" s="18"/>
      <c r="L13" s="35"/>
      <c r="M13" s="18"/>
      <c r="N13" s="35"/>
      <c r="O13" s="18"/>
      <c r="P13" s="35"/>
      <c r="Q13" s="18"/>
      <c r="R13" s="35"/>
      <c r="S13" s="18"/>
    </row>
    <row r="14" spans="1:19" s="4" customFormat="1" ht="53.25" customHeight="1" x14ac:dyDescent="0.3">
      <c r="A14" s="12">
        <v>2020</v>
      </c>
      <c r="B14" s="448" t="s">
        <v>486</v>
      </c>
      <c r="C14" s="7"/>
      <c r="D14" s="8">
        <v>110.09</v>
      </c>
      <c r="E14" s="7"/>
      <c r="F14" s="335" t="s">
        <v>482</v>
      </c>
      <c r="G14" s="219"/>
      <c r="H14" s="81" t="s">
        <v>93</v>
      </c>
      <c r="I14" s="219"/>
      <c r="J14" s="326" t="s">
        <v>483</v>
      </c>
      <c r="K14" s="18"/>
      <c r="L14" s="35"/>
      <c r="M14" s="18"/>
      <c r="N14" s="35"/>
      <c r="O14" s="18"/>
      <c r="P14" s="35"/>
      <c r="Q14" s="18"/>
      <c r="R14" s="35"/>
      <c r="S14" s="18"/>
    </row>
    <row r="15" spans="1:19" s="4" customFormat="1" ht="53.25" customHeight="1" x14ac:dyDescent="0.3">
      <c r="A15" s="12">
        <v>2020</v>
      </c>
      <c r="B15" s="448" t="str">
        <f>LEFT(B14,SEARCH(",",B14))&amp;" value"</f>
        <v>Natural gas (2711), value</v>
      </c>
      <c r="C15" s="7"/>
      <c r="D15" s="8" t="s">
        <v>487</v>
      </c>
      <c r="E15" s="7"/>
      <c r="F15" s="401"/>
      <c r="G15" s="219"/>
      <c r="H15" s="81" t="s">
        <v>93</v>
      </c>
      <c r="I15" s="219"/>
      <c r="J15" s="467" t="s">
        <v>488</v>
      </c>
      <c r="K15" s="18"/>
      <c r="L15" s="35"/>
      <c r="M15" s="18"/>
      <c r="N15" s="35"/>
      <c r="O15" s="18"/>
      <c r="P15" s="35"/>
      <c r="Q15" s="18"/>
      <c r="R15" s="35"/>
      <c r="S15" s="18"/>
    </row>
    <row r="16" spans="1:19" s="4" customFormat="1" ht="53.25" hidden="1" customHeight="1" x14ac:dyDescent="0.3">
      <c r="A16" s="12"/>
      <c r="B16" s="22" t="s">
        <v>489</v>
      </c>
      <c r="C16" s="7"/>
      <c r="D16" s="8" t="s">
        <v>93</v>
      </c>
      <c r="E16" s="7"/>
      <c r="F16" s="294" t="s">
        <v>93</v>
      </c>
      <c r="G16" s="219"/>
      <c r="H16" s="81" t="s">
        <v>93</v>
      </c>
      <c r="I16" s="219"/>
      <c r="J16" s="326"/>
      <c r="K16" s="219"/>
      <c r="L16" s="35"/>
      <c r="M16" s="219"/>
      <c r="N16" s="35"/>
      <c r="O16" s="219"/>
      <c r="P16" s="35"/>
      <c r="Q16" s="219"/>
      <c r="R16" s="35"/>
      <c r="S16" s="219"/>
    </row>
    <row r="17" spans="1:19" s="4" customFormat="1" ht="53.25" hidden="1" customHeight="1" x14ac:dyDescent="0.3">
      <c r="A17" s="12"/>
      <c r="B17" s="22" t="str">
        <f>LEFT(B16,SEARCH(",",B16))&amp;" value"</f>
        <v>Gold (7108), value</v>
      </c>
      <c r="C17" s="7"/>
      <c r="D17" s="8" t="s">
        <v>93</v>
      </c>
      <c r="E17" s="7"/>
      <c r="F17" s="294" t="s">
        <v>93</v>
      </c>
      <c r="G17" s="219"/>
      <c r="H17" s="81" t="s">
        <v>93</v>
      </c>
      <c r="I17" s="219"/>
      <c r="J17" s="326"/>
      <c r="K17" s="219"/>
      <c r="L17" s="35"/>
      <c r="M17" s="219"/>
      <c r="N17" s="35"/>
      <c r="O17" s="219"/>
      <c r="P17" s="35"/>
      <c r="Q17" s="219"/>
      <c r="R17" s="35"/>
      <c r="S17" s="219"/>
    </row>
    <row r="18" spans="1:19" s="4" customFormat="1" ht="53.25" hidden="1" customHeight="1" x14ac:dyDescent="0.3">
      <c r="A18" s="12"/>
      <c r="B18" s="22" t="s">
        <v>490</v>
      </c>
      <c r="C18" s="7"/>
      <c r="D18" s="8" t="s">
        <v>93</v>
      </c>
      <c r="E18" s="7"/>
      <c r="F18" s="294" t="s">
        <v>93</v>
      </c>
      <c r="G18" s="219"/>
      <c r="H18" s="81" t="s">
        <v>93</v>
      </c>
      <c r="I18" s="219"/>
      <c r="J18" s="326"/>
      <c r="K18" s="219"/>
      <c r="L18" s="35"/>
      <c r="M18" s="219"/>
      <c r="N18" s="35"/>
      <c r="O18" s="219"/>
      <c r="P18" s="35"/>
      <c r="Q18" s="219"/>
      <c r="R18" s="35"/>
      <c r="S18" s="219"/>
    </row>
    <row r="19" spans="1:19" s="4" customFormat="1" ht="53.25" hidden="1" customHeight="1" x14ac:dyDescent="0.3">
      <c r="A19" s="12"/>
      <c r="B19" s="22" t="str">
        <f>LEFT(B18,SEARCH(",",B18))&amp;" value"</f>
        <v>Silver (7106), value</v>
      </c>
      <c r="C19" s="7"/>
      <c r="D19" s="8" t="s">
        <v>93</v>
      </c>
      <c r="E19" s="7"/>
      <c r="F19" s="294" t="s">
        <v>93</v>
      </c>
      <c r="G19" s="219"/>
      <c r="H19" s="81" t="s">
        <v>93</v>
      </c>
      <c r="I19" s="219"/>
      <c r="J19" s="326"/>
      <c r="K19" s="219"/>
      <c r="L19" s="35"/>
      <c r="M19" s="219"/>
      <c r="N19" s="35"/>
      <c r="O19" s="219"/>
      <c r="P19" s="35"/>
      <c r="Q19" s="219"/>
      <c r="R19" s="35"/>
      <c r="S19" s="219"/>
    </row>
    <row r="20" spans="1:19" s="4" customFormat="1" ht="53.25" hidden="1" customHeight="1" x14ac:dyDescent="0.3">
      <c r="A20" s="12"/>
      <c r="B20" s="22" t="s">
        <v>491</v>
      </c>
      <c r="C20" s="7"/>
      <c r="D20" s="8" t="s">
        <v>93</v>
      </c>
      <c r="E20" s="7"/>
      <c r="F20" s="294" t="s">
        <v>93</v>
      </c>
      <c r="G20" s="219"/>
      <c r="H20" s="81" t="s">
        <v>93</v>
      </c>
      <c r="I20" s="219"/>
      <c r="J20" s="326"/>
      <c r="K20" s="219"/>
      <c r="L20" s="35"/>
      <c r="M20" s="219"/>
      <c r="N20" s="35"/>
      <c r="O20" s="219"/>
      <c r="P20" s="35"/>
      <c r="Q20" s="219"/>
      <c r="R20" s="35"/>
      <c r="S20" s="219"/>
    </row>
    <row r="21" spans="1:19" s="4" customFormat="1" ht="53.25" hidden="1" customHeight="1" x14ac:dyDescent="0.3">
      <c r="A21" s="12"/>
      <c r="B21" s="22" t="str">
        <f>LEFT(B20,SEARCH(",",B20))&amp;" value"</f>
        <v>Coal (2701), value</v>
      </c>
      <c r="C21" s="7"/>
      <c r="D21" s="8" t="s">
        <v>93</v>
      </c>
      <c r="E21" s="7"/>
      <c r="F21" s="294" t="s">
        <v>93</v>
      </c>
      <c r="G21" s="219"/>
      <c r="H21" s="81" t="s">
        <v>93</v>
      </c>
      <c r="I21" s="219"/>
      <c r="J21" s="326"/>
      <c r="K21" s="219"/>
      <c r="L21" s="35"/>
      <c r="M21" s="219"/>
      <c r="N21" s="35"/>
      <c r="O21" s="219"/>
      <c r="P21" s="35"/>
      <c r="Q21" s="219"/>
      <c r="R21" s="35"/>
      <c r="S21" s="219"/>
    </row>
    <row r="22" spans="1:19" s="4" customFormat="1" ht="53.25" hidden="1" customHeight="1" x14ac:dyDescent="0.3">
      <c r="A22" s="12"/>
      <c r="B22" s="22" t="s">
        <v>492</v>
      </c>
      <c r="C22" s="7"/>
      <c r="D22" s="8" t="s">
        <v>93</v>
      </c>
      <c r="E22" s="7"/>
      <c r="F22" s="294" t="s">
        <v>93</v>
      </c>
      <c r="G22" s="219"/>
      <c r="H22" s="81" t="s">
        <v>93</v>
      </c>
      <c r="I22" s="219"/>
      <c r="J22" s="326"/>
      <c r="K22" s="219"/>
      <c r="L22" s="35"/>
      <c r="M22" s="219"/>
      <c r="N22" s="35"/>
      <c r="O22" s="219"/>
      <c r="P22" s="35"/>
      <c r="Q22" s="219"/>
      <c r="R22" s="35"/>
      <c r="S22" s="219"/>
    </row>
    <row r="23" spans="1:19" s="4" customFormat="1" ht="53.25" hidden="1" customHeight="1" x14ac:dyDescent="0.3">
      <c r="A23" s="12"/>
      <c r="B23" s="22" t="str">
        <f>LEFT(B22,SEARCH(",",B22))&amp;" value"</f>
        <v>Copper (2603), value</v>
      </c>
      <c r="C23" s="7"/>
      <c r="D23" s="8" t="s">
        <v>93</v>
      </c>
      <c r="E23" s="7"/>
      <c r="F23" s="294" t="s">
        <v>93</v>
      </c>
      <c r="G23" s="219"/>
      <c r="H23" s="81" t="s">
        <v>93</v>
      </c>
      <c r="I23" s="219"/>
      <c r="J23" s="326"/>
      <c r="K23" s="219"/>
      <c r="L23" s="35"/>
      <c r="M23" s="219"/>
      <c r="N23" s="35"/>
      <c r="O23" s="219"/>
      <c r="P23" s="35"/>
      <c r="Q23" s="219"/>
      <c r="R23" s="35"/>
      <c r="S23" s="219"/>
    </row>
    <row r="24" spans="1:19" s="4" customFormat="1" ht="53.25" customHeight="1" x14ac:dyDescent="0.3">
      <c r="A24" s="12"/>
      <c r="B24" s="22" t="s">
        <v>493</v>
      </c>
      <c r="C24" s="7"/>
      <c r="D24" s="8">
        <v>1.28</v>
      </c>
      <c r="E24" s="7"/>
      <c r="F24" s="335" t="s">
        <v>482</v>
      </c>
      <c r="G24" s="219"/>
      <c r="H24" s="81" t="s">
        <v>93</v>
      </c>
      <c r="I24" s="219"/>
      <c r="J24" s="326" t="s">
        <v>483</v>
      </c>
      <c r="K24" s="219"/>
      <c r="L24" s="35"/>
      <c r="M24" s="219"/>
      <c r="N24" s="35"/>
      <c r="O24" s="219"/>
      <c r="P24" s="35"/>
      <c r="Q24" s="219"/>
      <c r="R24" s="35"/>
      <c r="S24" s="219"/>
    </row>
    <row r="25" spans="1:19" s="4" customFormat="1" ht="53.25" customHeight="1" x14ac:dyDescent="0.3">
      <c r="A25" s="12"/>
      <c r="B25" s="22" t="s">
        <v>494</v>
      </c>
      <c r="C25" s="7"/>
      <c r="D25" s="8" t="s">
        <v>495</v>
      </c>
      <c r="E25" s="7"/>
      <c r="F25" s="335" t="s">
        <v>496</v>
      </c>
      <c r="G25" s="219"/>
      <c r="H25" s="81" t="s">
        <v>93</v>
      </c>
      <c r="I25" s="219"/>
      <c r="J25" s="327" t="s">
        <v>495</v>
      </c>
      <c r="K25" s="219"/>
      <c r="L25" s="35"/>
      <c r="M25" s="219"/>
      <c r="N25" s="35"/>
      <c r="O25" s="219"/>
      <c r="P25" s="35"/>
      <c r="Q25" s="219"/>
      <c r="R25" s="35"/>
      <c r="S25" s="219"/>
    </row>
    <row r="26" spans="1:19" s="4" customFormat="1" ht="53.25" customHeight="1" x14ac:dyDescent="0.3">
      <c r="A26" s="12"/>
      <c r="B26" s="22" t="s">
        <v>497</v>
      </c>
      <c r="C26" s="7"/>
      <c r="D26" s="8">
        <v>16.77</v>
      </c>
      <c r="E26" s="7"/>
      <c r="F26" s="335" t="s">
        <v>482</v>
      </c>
      <c r="G26" s="219"/>
      <c r="H26" s="81" t="s">
        <v>93</v>
      </c>
      <c r="I26" s="219"/>
      <c r="J26" s="326" t="s">
        <v>498</v>
      </c>
      <c r="K26" s="219"/>
      <c r="L26" s="35"/>
      <c r="M26" s="219"/>
      <c r="N26" s="35"/>
      <c r="O26" s="219"/>
      <c r="P26" s="35"/>
      <c r="Q26" s="219"/>
      <c r="R26" s="35"/>
      <c r="S26" s="219"/>
    </row>
    <row r="27" spans="1:19" s="4" customFormat="1" ht="53.25" customHeight="1" x14ac:dyDescent="0.3">
      <c r="A27" s="13"/>
      <c r="B27" s="481" t="s">
        <v>499</v>
      </c>
      <c r="C27" s="9"/>
      <c r="D27" s="8" t="s">
        <v>500</v>
      </c>
      <c r="E27" s="9"/>
      <c r="F27" s="399" t="s">
        <v>495</v>
      </c>
      <c r="G27" s="219"/>
      <c r="H27" s="81" t="s">
        <v>93</v>
      </c>
      <c r="I27" s="219"/>
      <c r="J27" s="326" t="s">
        <v>495</v>
      </c>
      <c r="K27" s="219"/>
      <c r="L27" s="35"/>
      <c r="M27" s="219"/>
      <c r="N27" s="35"/>
      <c r="O27" s="219"/>
      <c r="P27" s="35"/>
      <c r="Q27" s="219"/>
      <c r="R27" s="35"/>
      <c r="S27" s="219"/>
    </row>
    <row r="28" spans="1:19" x14ac:dyDescent="0.3">
      <c r="D28" s="26"/>
    </row>
    <row r="29" spans="1:19" x14ac:dyDescent="0.3">
      <c r="D29" s="26"/>
    </row>
    <row r="30" spans="1:19" x14ac:dyDescent="0.3">
      <c r="D30" s="26"/>
    </row>
    <row r="36" spans="4:12" x14ac:dyDescent="0.3">
      <c r="D36" s="219" t="s">
        <v>501</v>
      </c>
    </row>
    <row r="42" spans="4:12" x14ac:dyDescent="0.3">
      <c r="J42" s="219">
        <f>179608+164702+165505+174291</f>
        <v>684106</v>
      </c>
      <c r="L42" s="219" t="s">
        <v>502</v>
      </c>
    </row>
    <row r="43" spans="4:12" x14ac:dyDescent="0.3">
      <c r="J43" s="219">
        <f>147753+136631+137058+143698</f>
        <v>565140</v>
      </c>
      <c r="L43" s="219" t="s">
        <v>503</v>
      </c>
    </row>
  </sheetData>
  <dataValidations count="2">
    <dataValidation type="textLength" allowBlank="1" showInputMessage="1" showErrorMessage="1" sqref="J13" xr:uid="{20B61C2B-C298-4415-9800-798E0842C96C}">
      <formula1>0</formula1>
      <formula2>350</formula2>
    </dataValidation>
    <dataValidation type="decimal" errorStyle="warning" operator="greaterThan" allowBlank="1" showInputMessage="1" showErrorMessage="1" errorTitle="Non-number value detected" error="Only input numbers in this cell. If additional information is appropriate, please include in appropriate columns on the right." promptTitle="Commodity volumes/values" prompt="Please input the name of commodity on the left, including whether volume or value._x000a__x000a_Please input only numbers in this cell. If other information is required, include this in comment section" sqref="D13" xr:uid="{CFC8C18B-B7D9-4689-A891-7706C86D4568}">
      <formula1>0</formula1>
    </dataValidation>
  </dataValidations>
  <hyperlinks>
    <hyperlink ref="B9" r:id="rId1" xr:uid="{861A18D6-DAB0-2A42-B0AC-9D9DB45B137C}"/>
    <hyperlink ref="F10" r:id="rId2" display="https://www.norskpetroleum.no/en/production-and-exports/production-forecasts/_x000a_" xr:uid="{E9E0F90D-9516-4D61-A2AD-0490E23B3B42}"/>
    <hyperlink ref="F11" r:id="rId3" xr:uid="{87869357-BBA9-41D1-9FD1-50AFC289D6BE}"/>
    <hyperlink ref="F26" r:id="rId4" display="https://www.norskpetroleum.no/en/production-and-exports/production-forecasts/" xr:uid="{A97665DE-EFDA-4A5A-AE30-5E60DBC98CB1}"/>
    <hyperlink ref="F24" r:id="rId5" display="https://www.norskpetroleum.no/en/production-and-exports/production-forecasts/" xr:uid="{85D16834-7FDD-42BB-B32B-08243EEFF09B}"/>
    <hyperlink ref="F12" r:id="rId6" display="https://www.norskpetroleum.no/en/production-and-exports/production-forecasts/" xr:uid="{9608CAB1-43D8-4D46-BF31-D1EDCB5CA387}"/>
    <hyperlink ref="F14" r:id="rId7" display="https://www.norskpetroleum.no/en/production-and-exports/production-forecasts/" xr:uid="{8C846EBC-1F3A-44A2-AD9E-812F842E1537}"/>
    <hyperlink ref="F25" r:id="rId8" display="https://view.officeapps.live.com/op/view.aspx?src=https%3A%2F%2Fwww.norskpetroleum.no%2Fwp-content%2Fuploads%2F38_Eksportverdier-1971-2020_stolpediagram_24032021-1.xlsx&amp;wdOrigin=BROWSELINK" xr:uid="{3BC6D9FA-6006-4E7F-822D-2EBD8F3B3DA7}"/>
    <hyperlink ref="F13" r:id="rId9" xr:uid="{B5231322-6ABF-4C01-AD96-368E526F7A38}"/>
  </hyperlinks>
  <pageMargins left="0.7" right="0.7" top="0.75" bottom="0.75" header="0.3" footer="0.3"/>
  <pageSetup paperSize="8" orientation="landscape" horizontalDpi="1200" verticalDpi="1200" r:id="rId10"/>
  <drawing r:id="rId1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8B90F-EA51-7240-8FE0-02871E071FE2}">
  <sheetPr codeName="Sheet11">
    <tabColor theme="2" tint="-9.9978637043366805E-2"/>
  </sheetPr>
  <dimension ref="A1:S26"/>
  <sheetViews>
    <sheetView zoomScale="90" zoomScaleNormal="90" workbookViewId="0">
      <selection activeCell="E11" sqref="E11"/>
    </sheetView>
  </sheetViews>
  <sheetFormatPr defaultColWidth="10.5" defaultRowHeight="16.5" x14ac:dyDescent="0.3"/>
  <cols>
    <col min="1" max="1" width="15" style="219" customWidth="1"/>
    <col min="2" max="2" width="30.375" style="219" customWidth="1"/>
    <col min="3" max="3" width="4.875" style="219" customWidth="1"/>
    <col min="4" max="4" width="40.5" style="219" customWidth="1"/>
    <col min="5" max="5" width="4.875" style="219" customWidth="1"/>
    <col min="6" max="6" width="22.875" style="276" customWidth="1"/>
    <col min="7" max="7" width="3" style="219" customWidth="1"/>
    <col min="8" max="8" width="18" style="219" customWidth="1"/>
    <col min="9" max="9" width="3" style="219" customWidth="1"/>
    <col min="10" max="10" width="39.5" style="276"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x14ac:dyDescent="0.45">
      <c r="A1" s="218" t="s">
        <v>504</v>
      </c>
    </row>
    <row r="3" spans="1:19" s="29" customFormat="1" ht="157.5" x14ac:dyDescent="0.25">
      <c r="A3" s="30" t="s">
        <v>505</v>
      </c>
      <c r="B3" s="31" t="s">
        <v>506</v>
      </c>
      <c r="C3" s="32"/>
      <c r="D3" s="8" t="s">
        <v>206</v>
      </c>
      <c r="E3" s="32"/>
      <c r="F3" s="33"/>
      <c r="G3" s="32"/>
      <c r="H3" s="33"/>
      <c r="I3" s="32"/>
      <c r="J3" s="456" t="s">
        <v>160</v>
      </c>
      <c r="L3" s="35"/>
      <c r="N3" s="35"/>
      <c r="P3" s="35"/>
      <c r="R3" s="35"/>
    </row>
    <row r="4" spans="1:19" s="1" customFormat="1" ht="19.5" x14ac:dyDescent="0.25">
      <c r="B4" s="2"/>
      <c r="D4" s="2"/>
      <c r="F4" s="328"/>
      <c r="H4" s="2"/>
      <c r="J4" s="377"/>
      <c r="L4" s="3"/>
    </row>
    <row r="5" spans="1:19" s="1" customFormat="1" ht="78" x14ac:dyDescent="0.25">
      <c r="B5" s="2" t="s">
        <v>128</v>
      </c>
      <c r="D5" s="78" t="s">
        <v>129</v>
      </c>
      <c r="E5" s="42"/>
      <c r="F5" s="277" t="s">
        <v>130</v>
      </c>
      <c r="G5" s="42"/>
      <c r="H5" s="78" t="s">
        <v>131</v>
      </c>
      <c r="I5" s="50"/>
      <c r="J5" s="378" t="s">
        <v>132</v>
      </c>
      <c r="K5" s="27"/>
      <c r="L5" s="28" t="s">
        <v>133</v>
      </c>
      <c r="M5" s="27"/>
      <c r="N5" s="28" t="s">
        <v>134</v>
      </c>
      <c r="O5" s="27"/>
      <c r="P5" s="28" t="s">
        <v>135</v>
      </c>
      <c r="Q5" s="27"/>
      <c r="R5" s="28" t="s">
        <v>136</v>
      </c>
      <c r="S5" s="27"/>
    </row>
    <row r="6" spans="1:19" s="1" customFormat="1" ht="19.5" x14ac:dyDescent="0.25">
      <c r="B6" s="2"/>
      <c r="D6" s="2"/>
      <c r="F6" s="328"/>
      <c r="H6" s="2"/>
      <c r="J6" s="377"/>
      <c r="L6" s="3"/>
      <c r="N6" s="3"/>
      <c r="P6" s="3"/>
      <c r="R6" s="3"/>
    </row>
    <row r="7" spans="1:19" s="29" customFormat="1" ht="47.25" x14ac:dyDescent="0.25">
      <c r="A7" s="40" t="s">
        <v>161</v>
      </c>
      <c r="B7" s="256" t="s">
        <v>507</v>
      </c>
      <c r="D7" s="5" t="s">
        <v>419</v>
      </c>
      <c r="F7" s="402"/>
      <c r="H7" s="449"/>
      <c r="J7" s="453" t="s">
        <v>160</v>
      </c>
    </row>
    <row r="8" spans="1:19" s="1" customFormat="1" ht="19.5" x14ac:dyDescent="0.25">
      <c r="B8" s="2"/>
      <c r="D8" s="2"/>
      <c r="F8" s="403"/>
      <c r="H8" s="2"/>
      <c r="J8" s="377"/>
      <c r="L8" s="3"/>
      <c r="N8" s="3"/>
      <c r="P8" s="3"/>
      <c r="R8" s="3"/>
    </row>
    <row r="9" spans="1:19" s="4" customFormat="1" ht="15.75" x14ac:dyDescent="0.25">
      <c r="A9" s="11"/>
      <c r="B9" s="23" t="s">
        <v>474</v>
      </c>
      <c r="C9" s="6"/>
      <c r="D9" s="568"/>
      <c r="E9" s="6"/>
      <c r="F9" s="404"/>
      <c r="G9" s="17"/>
      <c r="H9" s="15"/>
      <c r="I9" s="17"/>
      <c r="J9" s="34"/>
      <c r="K9" s="18"/>
      <c r="L9" s="34"/>
      <c r="M9" s="18"/>
      <c r="N9" s="34"/>
      <c r="O9" s="18"/>
      <c r="P9" s="34"/>
      <c r="Q9" s="18"/>
      <c r="R9" s="34"/>
      <c r="S9" s="18"/>
    </row>
    <row r="10" spans="1:19" s="4" customFormat="1" ht="36" x14ac:dyDescent="0.2">
      <c r="A10" s="11"/>
      <c r="B10" s="20" t="s">
        <v>508</v>
      </c>
      <c r="C10" s="566"/>
      <c r="D10" s="547" t="s">
        <v>147</v>
      </c>
      <c r="E10" s="567"/>
      <c r="F10" s="401" t="s">
        <v>509</v>
      </c>
      <c r="G10" s="1"/>
      <c r="H10" s="81" t="s">
        <v>93</v>
      </c>
      <c r="I10" s="1"/>
      <c r="J10" s="371"/>
      <c r="K10" s="1"/>
      <c r="L10" s="35"/>
      <c r="M10" s="1"/>
      <c r="N10" s="35"/>
      <c r="O10" s="1"/>
      <c r="P10" s="35"/>
      <c r="Q10" s="1"/>
      <c r="R10" s="35"/>
      <c r="S10" s="1"/>
    </row>
    <row r="11" spans="1:19" s="4" customFormat="1" ht="36" x14ac:dyDescent="0.2">
      <c r="A11" s="12"/>
      <c r="B11" s="21" t="s">
        <v>510</v>
      </c>
      <c r="C11" s="7"/>
      <c r="D11" s="547" t="s">
        <v>147</v>
      </c>
      <c r="E11" s="569"/>
      <c r="F11" s="401" t="s">
        <v>509</v>
      </c>
      <c r="G11" s="32"/>
      <c r="H11" s="81" t="s">
        <v>93</v>
      </c>
      <c r="I11" s="32"/>
      <c r="J11" s="371"/>
      <c r="K11" s="29"/>
      <c r="L11" s="35"/>
      <c r="M11" s="29"/>
      <c r="N11" s="35"/>
      <c r="O11" s="29"/>
      <c r="P11" s="35"/>
      <c r="Q11" s="29"/>
      <c r="R11" s="35"/>
      <c r="S11" s="29"/>
    </row>
    <row r="12" spans="1:19" s="4" customFormat="1" ht="48" x14ac:dyDescent="0.25">
      <c r="A12" s="12"/>
      <c r="B12" s="448" t="s">
        <v>481</v>
      </c>
      <c r="C12" s="7"/>
      <c r="D12" s="565">
        <v>87.908373999999995</v>
      </c>
      <c r="E12" s="7"/>
      <c r="F12" s="437" t="s">
        <v>511</v>
      </c>
      <c r="G12" s="1"/>
      <c r="H12" s="81" t="s">
        <v>93</v>
      </c>
      <c r="I12" s="1"/>
      <c r="J12" s="479" t="s">
        <v>512</v>
      </c>
      <c r="K12" s="1"/>
      <c r="L12" s="35"/>
      <c r="M12" s="1"/>
      <c r="N12" s="35"/>
      <c r="O12" s="1"/>
      <c r="P12" s="35"/>
      <c r="Q12" s="1"/>
      <c r="R12" s="35"/>
      <c r="S12" s="1"/>
    </row>
    <row r="13" spans="1:19" s="4" customFormat="1" ht="36" x14ac:dyDescent="0.2">
      <c r="A13" s="12"/>
      <c r="B13" s="448" t="str">
        <f>LEFT(B12,SEARCH(",",B12))&amp;" value"</f>
        <v>Crude oil (2709), value</v>
      </c>
      <c r="C13" s="7"/>
      <c r="D13" s="565">
        <v>208.9</v>
      </c>
      <c r="E13" s="7"/>
      <c r="F13" s="401" t="s">
        <v>513</v>
      </c>
      <c r="G13" s="17"/>
      <c r="H13" s="81" t="s">
        <v>93</v>
      </c>
      <c r="I13" s="17"/>
      <c r="J13" s="369" t="s">
        <v>514</v>
      </c>
      <c r="K13" s="18"/>
      <c r="L13" s="35"/>
      <c r="M13" s="18"/>
      <c r="N13" s="35"/>
      <c r="O13" s="18"/>
      <c r="P13" s="35"/>
      <c r="Q13" s="18"/>
      <c r="R13" s="35"/>
      <c r="S13" s="18"/>
    </row>
    <row r="14" spans="1:19" s="4" customFormat="1" ht="36" x14ac:dyDescent="0.2">
      <c r="A14" s="12"/>
      <c r="B14" s="448" t="s">
        <v>486</v>
      </c>
      <c r="C14" s="7"/>
      <c r="D14" s="565">
        <v>111.6</v>
      </c>
      <c r="E14" s="7"/>
      <c r="F14" s="401" t="s">
        <v>515</v>
      </c>
      <c r="G14" s="19"/>
      <c r="H14" s="81" t="s">
        <v>93</v>
      </c>
      <c r="I14" s="19"/>
      <c r="J14" s="369" t="s">
        <v>516</v>
      </c>
      <c r="K14" s="18"/>
      <c r="L14" s="35"/>
      <c r="M14" s="18"/>
      <c r="N14" s="35"/>
      <c r="O14" s="18"/>
      <c r="P14" s="35"/>
      <c r="Q14" s="18"/>
      <c r="R14" s="35"/>
      <c r="S14" s="18"/>
    </row>
    <row r="15" spans="1:19" s="4" customFormat="1" ht="48" x14ac:dyDescent="0.2">
      <c r="A15" s="12"/>
      <c r="B15" s="448" t="str">
        <f>LEFT(B14,SEARCH(",",B14))&amp;" value"</f>
        <v>Natural gas (2711), value</v>
      </c>
      <c r="C15" s="7"/>
      <c r="D15" s="565">
        <v>118.28700000000001</v>
      </c>
      <c r="E15" s="7"/>
      <c r="F15" s="401" t="s">
        <v>517</v>
      </c>
      <c r="G15" s="19"/>
      <c r="H15" s="81" t="s">
        <v>93</v>
      </c>
      <c r="I15" s="19"/>
      <c r="J15" s="369" t="s">
        <v>518</v>
      </c>
      <c r="K15" s="18"/>
      <c r="L15" s="35"/>
      <c r="M15" s="18"/>
      <c r="N15" s="35"/>
      <c r="O15" s="18"/>
      <c r="P15" s="35"/>
      <c r="Q15" s="18"/>
      <c r="R15" s="35"/>
      <c r="S15" s="18"/>
    </row>
    <row r="16" spans="1:19" s="4" customFormat="1" hidden="1" x14ac:dyDescent="0.3">
      <c r="A16" s="12"/>
      <c r="B16" s="448" t="s">
        <v>489</v>
      </c>
      <c r="C16" s="7"/>
      <c r="D16" s="8" t="s">
        <v>93</v>
      </c>
      <c r="E16" s="7"/>
      <c r="F16" s="311" t="s">
        <v>519</v>
      </c>
      <c r="G16" s="219"/>
      <c r="H16" s="81" t="s">
        <v>93</v>
      </c>
      <c r="I16" s="219"/>
      <c r="J16" s="379"/>
      <c r="K16" s="219"/>
      <c r="L16" s="35"/>
      <c r="M16" s="219"/>
      <c r="N16" s="35"/>
      <c r="O16" s="219"/>
      <c r="P16" s="35"/>
      <c r="Q16" s="219"/>
      <c r="R16" s="35"/>
      <c r="S16" s="219"/>
    </row>
    <row r="17" spans="1:19" s="4" customFormat="1" hidden="1" x14ac:dyDescent="0.3">
      <c r="A17" s="12"/>
      <c r="B17" s="448" t="str">
        <f>LEFT(B16,SEARCH(",",B16))&amp;" value"</f>
        <v>Gold (7108), value</v>
      </c>
      <c r="C17" s="7"/>
      <c r="D17" s="8" t="s">
        <v>93</v>
      </c>
      <c r="E17" s="7"/>
      <c r="F17" s="294" t="s">
        <v>520</v>
      </c>
      <c r="G17" s="219"/>
      <c r="H17" s="81" t="s">
        <v>93</v>
      </c>
      <c r="I17" s="219"/>
      <c r="J17" s="379"/>
      <c r="K17" s="219"/>
      <c r="L17" s="35"/>
      <c r="M17" s="219"/>
      <c r="N17" s="35"/>
      <c r="O17" s="219"/>
      <c r="P17" s="35"/>
      <c r="Q17" s="219"/>
      <c r="R17" s="35"/>
      <c r="S17" s="219"/>
    </row>
    <row r="18" spans="1:19" s="4" customFormat="1" hidden="1" x14ac:dyDescent="0.3">
      <c r="A18" s="12"/>
      <c r="B18" s="448" t="s">
        <v>490</v>
      </c>
      <c r="C18" s="7"/>
      <c r="D18" s="8" t="s">
        <v>93</v>
      </c>
      <c r="E18" s="7"/>
      <c r="F18" s="294" t="s">
        <v>519</v>
      </c>
      <c r="G18" s="219"/>
      <c r="H18" s="81" t="s">
        <v>93</v>
      </c>
      <c r="I18" s="219"/>
      <c r="J18" s="379"/>
      <c r="K18" s="219"/>
      <c r="L18" s="35"/>
      <c r="M18" s="219"/>
      <c r="N18" s="35"/>
      <c r="O18" s="219"/>
      <c r="P18" s="35"/>
      <c r="Q18" s="219"/>
      <c r="R18" s="35"/>
      <c r="S18" s="219"/>
    </row>
    <row r="19" spans="1:19" s="4" customFormat="1" hidden="1" x14ac:dyDescent="0.3">
      <c r="A19" s="12"/>
      <c r="B19" s="448" t="str">
        <f>LEFT(B18,SEARCH(",",B18))&amp;" value"</f>
        <v>Silver (7106), value</v>
      </c>
      <c r="C19" s="7"/>
      <c r="D19" s="8" t="s">
        <v>93</v>
      </c>
      <c r="E19" s="7"/>
      <c r="F19" s="294" t="s">
        <v>520</v>
      </c>
      <c r="G19" s="219"/>
      <c r="H19" s="81" t="s">
        <v>93</v>
      </c>
      <c r="I19" s="219"/>
      <c r="J19" s="379"/>
      <c r="K19" s="219"/>
      <c r="L19" s="35"/>
      <c r="M19" s="219"/>
      <c r="N19" s="35"/>
      <c r="O19" s="219"/>
      <c r="P19" s="35"/>
      <c r="Q19" s="219"/>
      <c r="R19" s="35"/>
      <c r="S19" s="219"/>
    </row>
    <row r="20" spans="1:19" s="4" customFormat="1" hidden="1" x14ac:dyDescent="0.3">
      <c r="A20" s="12"/>
      <c r="B20" s="448" t="s">
        <v>491</v>
      </c>
      <c r="C20" s="7"/>
      <c r="D20" s="8" t="s">
        <v>93</v>
      </c>
      <c r="E20" s="7"/>
      <c r="F20" s="294" t="s">
        <v>521</v>
      </c>
      <c r="G20" s="219"/>
      <c r="H20" s="81" t="s">
        <v>93</v>
      </c>
      <c r="I20" s="219"/>
      <c r="J20" s="379"/>
      <c r="K20" s="219"/>
      <c r="L20" s="35"/>
      <c r="M20" s="219"/>
      <c r="N20" s="35"/>
      <c r="O20" s="219"/>
      <c r="P20" s="35"/>
      <c r="Q20" s="219"/>
      <c r="R20" s="35"/>
      <c r="S20" s="219"/>
    </row>
    <row r="21" spans="1:19" s="4" customFormat="1" hidden="1" x14ac:dyDescent="0.3">
      <c r="A21" s="12"/>
      <c r="B21" s="448" t="str">
        <f>LEFT(B20,SEARCH(",",B20))&amp;" value"</f>
        <v>Coal (2701), value</v>
      </c>
      <c r="C21" s="7"/>
      <c r="D21" s="8" t="s">
        <v>93</v>
      </c>
      <c r="E21" s="7"/>
      <c r="F21" s="294" t="s">
        <v>520</v>
      </c>
      <c r="G21" s="219"/>
      <c r="H21" s="81" t="s">
        <v>93</v>
      </c>
      <c r="I21" s="219"/>
      <c r="J21" s="379"/>
      <c r="K21" s="219"/>
      <c r="L21" s="35"/>
      <c r="M21" s="219"/>
      <c r="N21" s="35"/>
      <c r="O21" s="219"/>
      <c r="P21" s="35"/>
      <c r="Q21" s="219"/>
      <c r="R21" s="35"/>
      <c r="S21" s="219"/>
    </row>
    <row r="22" spans="1:19" s="4" customFormat="1" hidden="1" x14ac:dyDescent="0.3">
      <c r="A22" s="12"/>
      <c r="B22" s="448" t="s">
        <v>492</v>
      </c>
      <c r="C22" s="7"/>
      <c r="D22" s="8" t="s">
        <v>93</v>
      </c>
      <c r="E22" s="7"/>
      <c r="F22" s="294" t="s">
        <v>522</v>
      </c>
      <c r="G22" s="219"/>
      <c r="H22" s="81" t="s">
        <v>93</v>
      </c>
      <c r="I22" s="219"/>
      <c r="J22" s="379"/>
      <c r="K22" s="219"/>
      <c r="L22" s="35"/>
      <c r="M22" s="219"/>
      <c r="N22" s="35"/>
      <c r="O22" s="219"/>
      <c r="P22" s="35"/>
      <c r="Q22" s="219"/>
      <c r="R22" s="35"/>
      <c r="S22" s="219"/>
    </row>
    <row r="23" spans="1:19" s="4" customFormat="1" hidden="1" x14ac:dyDescent="0.3">
      <c r="A23" s="12"/>
      <c r="B23" s="448" t="str">
        <f>LEFT(B22,SEARCH(",",B22))&amp;" value"</f>
        <v>Copper (2603), value</v>
      </c>
      <c r="C23" s="7"/>
      <c r="D23" s="8" t="s">
        <v>93</v>
      </c>
      <c r="E23" s="7"/>
      <c r="F23" s="311" t="s">
        <v>520</v>
      </c>
      <c r="G23" s="219"/>
      <c r="H23" s="81" t="s">
        <v>93</v>
      </c>
      <c r="I23" s="219"/>
      <c r="J23" s="379"/>
      <c r="K23" s="219"/>
      <c r="L23" s="35"/>
      <c r="M23" s="219"/>
      <c r="N23" s="35"/>
      <c r="O23" s="219"/>
      <c r="P23" s="35"/>
      <c r="Q23" s="219"/>
      <c r="R23" s="35"/>
      <c r="S23" s="219"/>
    </row>
    <row r="24" spans="1:19" s="4" customFormat="1" ht="37.5" x14ac:dyDescent="0.3">
      <c r="A24" s="12"/>
      <c r="B24" s="448" t="s">
        <v>523</v>
      </c>
      <c r="C24" s="7"/>
      <c r="D24" s="565">
        <v>15.3</v>
      </c>
      <c r="E24" s="7"/>
      <c r="F24" s="401" t="s">
        <v>515</v>
      </c>
      <c r="G24" s="219"/>
      <c r="H24" s="81" t="s">
        <v>93</v>
      </c>
      <c r="I24" s="219"/>
      <c r="J24" s="479" t="s">
        <v>524</v>
      </c>
      <c r="K24" s="219"/>
      <c r="L24" s="35"/>
      <c r="M24" s="219"/>
      <c r="N24" s="35"/>
      <c r="O24" s="219"/>
      <c r="P24" s="35"/>
      <c r="Q24" s="219"/>
      <c r="R24" s="35"/>
      <c r="S24" s="219"/>
    </row>
    <row r="25" spans="1:19" s="4" customFormat="1" ht="49.5" x14ac:dyDescent="0.3">
      <c r="A25" s="12"/>
      <c r="B25" s="448" t="s">
        <v>525</v>
      </c>
      <c r="C25" s="7"/>
      <c r="D25" s="565">
        <v>3.536</v>
      </c>
      <c r="E25" s="7"/>
      <c r="F25" s="401" t="s">
        <v>526</v>
      </c>
      <c r="G25" s="219"/>
      <c r="H25" s="81" t="s">
        <v>93</v>
      </c>
      <c r="I25" s="219"/>
      <c r="J25" s="479" t="s">
        <v>518</v>
      </c>
      <c r="K25" s="219"/>
      <c r="L25" s="35"/>
      <c r="M25" s="219"/>
      <c r="N25" s="35"/>
      <c r="O25" s="219"/>
      <c r="P25" s="35"/>
      <c r="Q25" s="219"/>
      <c r="R25" s="35"/>
      <c r="S25" s="219"/>
    </row>
    <row r="26" spans="1:19" x14ac:dyDescent="0.3">
      <c r="F26" s="405"/>
      <c r="J26" s="549"/>
    </row>
  </sheetData>
  <dataValidations count="1">
    <dataValidation type="textLength" allowBlank="1" showInputMessage="1" showErrorMessage="1" sqref="F12" xr:uid="{CE156D15-3511-4408-B373-41C4A6BAE1EC}">
      <formula1>0</formula1>
      <formula2>350</formula2>
    </dataValidation>
  </dataValidations>
  <hyperlinks>
    <hyperlink ref="B9" r:id="rId1" xr:uid="{BC2E38CF-48FB-984E-80B9-2EB75B76021D}"/>
    <hyperlink ref="F11" r:id="rId2" display="https://www.norskpetroleum.no/en/production-and-exports/exports-of-oil-and-gas/" xr:uid="{7133E4FD-D37D-478A-A75F-8577A858D4C1}"/>
    <hyperlink ref="F10" r:id="rId3" display="https://www.norskpetroleum.no/en/production-and-exports/exports-of-oil-and-gas/" xr:uid="{EB14B5DB-6533-418A-A9E8-BCABC9303E1F}"/>
    <hyperlink ref="F24" r:id="rId4" display="https://www.norskpetroleum.no/produksjon-og-eksport/eksport-av-olje-og-gass/" xr:uid="{54A2AE16-DE28-4DD2-89E0-2BC0B863E587}"/>
    <hyperlink ref="F14" r:id="rId5" display="https://www.norskpetroleum.no/produksjon-og-eksport/eksport-av-olje-og-gass/" xr:uid="{CE018D06-E9A5-499C-BEBF-5594E4E9111E}"/>
    <hyperlink ref="F12" r:id="rId6" xr:uid="{1E80B098-F896-4693-B8F1-68F92A42B293}"/>
  </hyperlinks>
  <pageMargins left="0.7" right="0.7" top="0.75" bottom="0.75" header="0.3" footer="0.3"/>
  <pageSetup paperSize="8" orientation="landscape" horizontalDpi="1200" verticalDpi="1200"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AAD01-BC72-854E-9D3E-0F8424E2DC8E}">
  <sheetPr codeName="Sheet12">
    <tabColor theme="2" tint="-9.9978637043366805E-2"/>
  </sheetPr>
  <dimension ref="A1:S20"/>
  <sheetViews>
    <sheetView topLeftCell="A11" zoomScale="90" zoomScaleNormal="90" zoomScalePageLayoutView="115" workbookViewId="0">
      <selection activeCell="B10" sqref="B10"/>
    </sheetView>
  </sheetViews>
  <sheetFormatPr defaultColWidth="10.5" defaultRowHeight="16.5" x14ac:dyDescent="0.3"/>
  <cols>
    <col min="1" max="1" width="15.5" style="219" customWidth="1"/>
    <col min="2" max="2" width="71.5" style="219" customWidth="1"/>
    <col min="3" max="3" width="3" style="219" customWidth="1"/>
    <col min="4" max="4" width="23" style="219" customWidth="1"/>
    <col min="5" max="5" width="3" style="219" customWidth="1"/>
    <col min="6" max="6" width="26" style="219" customWidth="1"/>
    <col min="7" max="7" width="3" style="219" customWidth="1"/>
    <col min="8" max="8" width="26" style="219" customWidth="1"/>
    <col min="9" max="9" width="3" style="219" customWidth="1"/>
    <col min="10" max="10" width="39.5" style="233"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x14ac:dyDescent="0.45">
      <c r="A1" s="218" t="s">
        <v>527</v>
      </c>
    </row>
    <row r="3" spans="1:19" s="38" customFormat="1" ht="78.75" x14ac:dyDescent="0.25">
      <c r="A3" s="261" t="s">
        <v>528</v>
      </c>
      <c r="B3" s="54" t="s">
        <v>529</v>
      </c>
      <c r="D3" s="8" t="s">
        <v>530</v>
      </c>
      <c r="F3" s="361"/>
      <c r="H3" s="318"/>
      <c r="J3" s="453" t="s">
        <v>160</v>
      </c>
      <c r="L3" s="37"/>
      <c r="N3" s="37"/>
      <c r="P3" s="37"/>
      <c r="R3" s="37"/>
    </row>
    <row r="4" spans="1:19" s="36" customFormat="1" ht="19.5" x14ac:dyDescent="0.25">
      <c r="A4" s="53"/>
      <c r="B4" s="44"/>
      <c r="D4" s="44"/>
      <c r="F4" s="362"/>
      <c r="H4" s="44"/>
      <c r="J4" s="45"/>
      <c r="L4" s="45"/>
    </row>
    <row r="5" spans="1:19" s="50" customFormat="1" ht="74.25" customHeight="1" x14ac:dyDescent="0.25">
      <c r="A5" s="48"/>
      <c r="B5" s="49" t="s">
        <v>128</v>
      </c>
      <c r="D5" s="78" t="s">
        <v>129</v>
      </c>
      <c r="E5" s="42"/>
      <c r="F5" s="363" t="s">
        <v>130</v>
      </c>
      <c r="G5" s="42"/>
      <c r="H5" s="78" t="s">
        <v>131</v>
      </c>
      <c r="J5" s="43" t="s">
        <v>132</v>
      </c>
      <c r="K5" s="42"/>
      <c r="L5" s="43" t="s">
        <v>133</v>
      </c>
      <c r="M5" s="42"/>
      <c r="N5" s="43" t="s">
        <v>134</v>
      </c>
      <c r="O5" s="42"/>
      <c r="P5" s="43" t="s">
        <v>135</v>
      </c>
      <c r="Q5" s="42"/>
      <c r="R5" s="43" t="s">
        <v>136</v>
      </c>
    </row>
    <row r="6" spans="1:19" s="36" customFormat="1" ht="19.5" x14ac:dyDescent="0.25">
      <c r="A6" s="53"/>
      <c r="B6" s="44"/>
      <c r="D6" s="44"/>
      <c r="F6" s="409"/>
      <c r="H6" s="44"/>
      <c r="J6" s="45"/>
      <c r="L6" s="45"/>
      <c r="N6" s="45"/>
      <c r="P6" s="45"/>
      <c r="R6" s="45"/>
    </row>
    <row r="7" spans="1:19" s="7" customFormat="1" ht="96" x14ac:dyDescent="0.2">
      <c r="A7" s="352"/>
      <c r="B7" s="21" t="s">
        <v>531</v>
      </c>
      <c r="D7" s="8" t="s">
        <v>147</v>
      </c>
      <c r="F7" s="401" t="s">
        <v>532</v>
      </c>
      <c r="G7" s="36"/>
      <c r="H7" s="81" t="s">
        <v>93</v>
      </c>
      <c r="I7" s="36"/>
      <c r="J7" s="467"/>
      <c r="K7" s="36"/>
      <c r="L7" s="37"/>
      <c r="M7" s="38"/>
      <c r="N7" s="37"/>
      <c r="O7" s="38"/>
      <c r="P7" s="37"/>
      <c r="Q7" s="38"/>
      <c r="R7" s="37"/>
      <c r="S7" s="36"/>
    </row>
    <row r="8" spans="1:19" s="7" customFormat="1" ht="27" customHeight="1" x14ac:dyDescent="0.25">
      <c r="A8" s="352"/>
      <c r="B8" s="322" t="s">
        <v>533</v>
      </c>
      <c r="D8" s="8" t="s">
        <v>93</v>
      </c>
      <c r="F8" s="406" t="s">
        <v>93</v>
      </c>
      <c r="G8" s="38"/>
      <c r="H8" s="81" t="s">
        <v>93</v>
      </c>
      <c r="I8" s="38"/>
      <c r="J8" s="468" t="s">
        <v>534</v>
      </c>
      <c r="K8" s="38"/>
      <c r="L8" s="37"/>
      <c r="M8" s="38"/>
      <c r="N8" s="37"/>
      <c r="O8" s="38"/>
      <c r="P8" s="37"/>
      <c r="Q8" s="38"/>
      <c r="R8" s="37"/>
      <c r="S8" s="38"/>
    </row>
    <row r="9" spans="1:19" s="7" customFormat="1" ht="30.6" customHeight="1" x14ac:dyDescent="0.25">
      <c r="A9" s="352"/>
      <c r="B9" s="322" t="s">
        <v>535</v>
      </c>
      <c r="D9" s="8" t="s">
        <v>93</v>
      </c>
      <c r="F9" s="406" t="s">
        <v>93</v>
      </c>
      <c r="G9" s="38"/>
      <c r="H9" s="81" t="s">
        <v>93</v>
      </c>
      <c r="I9" s="38"/>
      <c r="J9" s="468" t="s">
        <v>534</v>
      </c>
      <c r="K9" s="38"/>
      <c r="L9" s="37"/>
      <c r="M9" s="38"/>
      <c r="N9" s="37"/>
      <c r="O9" s="38"/>
      <c r="P9" s="37"/>
      <c r="Q9" s="38"/>
      <c r="R9" s="37"/>
      <c r="S9" s="38"/>
    </row>
    <row r="10" spans="1:19" s="7" customFormat="1" ht="96" x14ac:dyDescent="0.2">
      <c r="A10" s="352"/>
      <c r="B10" s="51" t="s">
        <v>536</v>
      </c>
      <c r="D10" s="8" t="s">
        <v>147</v>
      </c>
      <c r="F10" s="401" t="s">
        <v>532</v>
      </c>
      <c r="G10" s="38"/>
      <c r="H10" s="81" t="s">
        <v>93</v>
      </c>
      <c r="I10" s="38"/>
      <c r="J10" s="467"/>
      <c r="K10" s="38"/>
      <c r="L10" s="37"/>
      <c r="M10" s="38"/>
      <c r="N10" s="37"/>
      <c r="O10" s="38"/>
      <c r="P10" s="37"/>
      <c r="Q10" s="38"/>
      <c r="R10" s="37"/>
      <c r="S10" s="38"/>
    </row>
    <row r="11" spans="1:19" s="7" customFormat="1" ht="108" x14ac:dyDescent="0.2">
      <c r="A11" s="12"/>
      <c r="B11" s="322" t="s">
        <v>537</v>
      </c>
      <c r="C11" s="341"/>
      <c r="D11" s="441" t="s">
        <v>147</v>
      </c>
      <c r="E11" s="442"/>
      <c r="F11" s="401" t="s">
        <v>538</v>
      </c>
      <c r="G11" s="443"/>
      <c r="H11" s="444" t="s">
        <v>93</v>
      </c>
      <c r="I11" s="38"/>
      <c r="J11" s="467" t="s">
        <v>539</v>
      </c>
      <c r="K11" s="38"/>
      <c r="L11" s="37"/>
      <c r="M11" s="38"/>
      <c r="N11" s="37"/>
      <c r="O11" s="38"/>
      <c r="P11" s="37"/>
      <c r="Q11" s="38"/>
      <c r="R11" s="37"/>
      <c r="S11" s="38"/>
    </row>
    <row r="12" spans="1:19" s="7" customFormat="1" ht="42.6" customHeight="1" x14ac:dyDescent="0.25">
      <c r="A12" s="12"/>
      <c r="B12" s="322" t="s">
        <v>540</v>
      </c>
      <c r="D12" s="8" t="s">
        <v>93</v>
      </c>
      <c r="F12" s="407" t="s">
        <v>80</v>
      </c>
      <c r="G12" s="38"/>
      <c r="H12" s="81" t="s">
        <v>93</v>
      </c>
      <c r="I12" s="38"/>
      <c r="J12" s="467" t="s">
        <v>541</v>
      </c>
      <c r="K12" s="38"/>
      <c r="L12" s="37"/>
      <c r="M12" s="38"/>
      <c r="N12" s="37"/>
      <c r="O12" s="38"/>
      <c r="P12" s="37"/>
      <c r="Q12" s="38"/>
      <c r="R12" s="37"/>
      <c r="S12" s="38"/>
    </row>
    <row r="13" spans="1:19" s="7" customFormat="1" ht="157.5" x14ac:dyDescent="0.25">
      <c r="A13" s="12"/>
      <c r="B13" s="51" t="s">
        <v>542</v>
      </c>
      <c r="D13" s="8" t="s">
        <v>93</v>
      </c>
      <c r="F13" s="407" t="s">
        <v>80</v>
      </c>
      <c r="G13" s="38"/>
      <c r="H13" s="81" t="s">
        <v>93</v>
      </c>
      <c r="I13" s="38"/>
      <c r="J13" s="467" t="s">
        <v>543</v>
      </c>
      <c r="K13" s="38"/>
      <c r="L13" s="37"/>
      <c r="M13" s="38"/>
      <c r="N13" s="37"/>
      <c r="O13" s="38"/>
      <c r="P13" s="37"/>
      <c r="Q13" s="38"/>
      <c r="R13" s="37"/>
      <c r="S13" s="38"/>
    </row>
    <row r="14" spans="1:19" s="7" customFormat="1" ht="31.5" x14ac:dyDescent="0.25">
      <c r="A14" s="12"/>
      <c r="B14" s="322" t="s">
        <v>544</v>
      </c>
      <c r="D14" s="8" t="s">
        <v>93</v>
      </c>
      <c r="F14" s="408" t="s">
        <v>80</v>
      </c>
      <c r="G14" s="38"/>
      <c r="H14" s="81" t="s">
        <v>93</v>
      </c>
      <c r="I14" s="38"/>
      <c r="J14" s="467" t="s">
        <v>534</v>
      </c>
      <c r="K14" s="38"/>
      <c r="L14" s="37"/>
      <c r="M14" s="38"/>
      <c r="N14" s="37"/>
      <c r="O14" s="38"/>
      <c r="P14" s="37"/>
      <c r="Q14" s="38"/>
      <c r="R14" s="37"/>
      <c r="S14" s="38"/>
    </row>
    <row r="15" spans="1:19" s="7" customFormat="1" ht="47.25" x14ac:dyDescent="0.2">
      <c r="A15" s="12"/>
      <c r="B15" s="51" t="s">
        <v>545</v>
      </c>
      <c r="D15" s="8" t="s">
        <v>147</v>
      </c>
      <c r="F15" s="401" t="s">
        <v>546</v>
      </c>
      <c r="G15" s="38"/>
      <c r="H15" s="81" t="s">
        <v>93</v>
      </c>
      <c r="I15" s="38"/>
      <c r="J15" s="467" t="s">
        <v>547</v>
      </c>
      <c r="K15" s="38"/>
      <c r="L15" s="37"/>
      <c r="M15" s="38"/>
      <c r="N15" s="37"/>
      <c r="O15" s="38"/>
      <c r="P15" s="37"/>
      <c r="Q15" s="38"/>
      <c r="R15" s="37"/>
      <c r="S15" s="38"/>
    </row>
    <row r="16" spans="1:19" s="7" customFormat="1" ht="78.75" x14ac:dyDescent="0.2">
      <c r="A16" s="12"/>
      <c r="B16" s="51" t="s">
        <v>548</v>
      </c>
      <c r="D16" s="8" t="s">
        <v>147</v>
      </c>
      <c r="F16" s="401" t="s">
        <v>546</v>
      </c>
      <c r="G16" s="38"/>
      <c r="H16" s="81" t="s">
        <v>93</v>
      </c>
      <c r="I16" s="38"/>
      <c r="J16" s="467" t="s">
        <v>549</v>
      </c>
      <c r="K16" s="38"/>
      <c r="L16" s="37"/>
      <c r="M16" s="38"/>
      <c r="N16" s="37"/>
      <c r="O16" s="38"/>
      <c r="P16" s="37"/>
      <c r="Q16" s="38"/>
      <c r="R16" s="37"/>
      <c r="S16" s="38"/>
    </row>
    <row r="17" spans="1:19" s="7" customFormat="1" ht="63" x14ac:dyDescent="0.25">
      <c r="A17" s="12"/>
      <c r="B17" s="322" t="s">
        <v>550</v>
      </c>
      <c r="D17" s="8" t="s">
        <v>93</v>
      </c>
      <c r="F17" s="407" t="s">
        <v>80</v>
      </c>
      <c r="G17" s="38"/>
      <c r="H17" s="81" t="s">
        <v>93</v>
      </c>
      <c r="I17" s="38"/>
      <c r="J17" s="467" t="s">
        <v>551</v>
      </c>
      <c r="K17" s="38"/>
      <c r="L17" s="37"/>
      <c r="M17" s="38"/>
      <c r="N17" s="37"/>
      <c r="O17" s="38"/>
      <c r="P17" s="37"/>
      <c r="Q17" s="38"/>
      <c r="R17" s="37"/>
      <c r="S17" s="38"/>
    </row>
    <row r="18" spans="1:19" s="7" customFormat="1" ht="19.5" x14ac:dyDescent="0.25">
      <c r="A18" s="12"/>
      <c r="B18" s="322" t="s">
        <v>552</v>
      </c>
      <c r="D18" s="8" t="s">
        <v>93</v>
      </c>
      <c r="F18" s="407" t="s">
        <v>80</v>
      </c>
      <c r="G18" s="38"/>
      <c r="H18" s="81" t="s">
        <v>93</v>
      </c>
      <c r="I18" s="38"/>
      <c r="J18" s="467" t="s">
        <v>551</v>
      </c>
      <c r="K18" s="38"/>
      <c r="L18" s="37"/>
      <c r="M18" s="38"/>
      <c r="N18" s="37"/>
      <c r="O18" s="38"/>
      <c r="P18" s="37"/>
      <c r="Q18" s="38"/>
      <c r="R18" s="37"/>
      <c r="S18" s="36"/>
    </row>
    <row r="19" spans="1:19" s="7" customFormat="1" ht="63" x14ac:dyDescent="0.2">
      <c r="A19" s="12"/>
      <c r="B19" s="51" t="s">
        <v>553</v>
      </c>
      <c r="D19" s="8" t="s">
        <v>147</v>
      </c>
      <c r="F19" s="401" t="s">
        <v>554</v>
      </c>
      <c r="G19" s="38"/>
      <c r="H19" s="81" t="s">
        <v>93</v>
      </c>
      <c r="I19" s="38"/>
      <c r="J19" s="467" t="s">
        <v>555</v>
      </c>
      <c r="K19" s="38"/>
      <c r="L19" s="37"/>
      <c r="M19" s="38"/>
      <c r="N19" s="37"/>
      <c r="O19" s="38"/>
      <c r="P19" s="37"/>
      <c r="Q19" s="38"/>
      <c r="R19" s="37"/>
      <c r="S19" s="38"/>
    </row>
    <row r="20" spans="1:19" s="221" customFormat="1" x14ac:dyDescent="0.3">
      <c r="A20" s="220"/>
      <c r="F20" s="410"/>
      <c r="J20" s="234"/>
    </row>
  </sheetData>
  <hyperlinks>
    <hyperlink ref="F7" r:id="rId1" display="https://www.norskpetroleum.no/okonomi/statens-inntekter/" xr:uid="{E2D0DA64-A5CB-495A-95D4-50E6E04BCC54}"/>
    <hyperlink ref="F10" r:id="rId2" display="https://www.norskpetroleum.no/okonomi/statens-inntekter/" xr:uid="{AE6C14E4-6780-4BFF-B4CB-83AC4B8E0214}"/>
    <hyperlink ref="F15" r:id="rId3" display="https://www.norskpetroleum.no/en/economy/transparency-eiti/" xr:uid="{746EE8CA-0601-4F4C-B25C-D7F47004D593}"/>
    <hyperlink ref="F11" r:id="rId4" display="https://www.norskpetroleum.no/okonomi/apenhet-om-betalinger-eiti/" xr:uid="{BCC46C3C-56FB-4A60-8C21-1C1DF311DE88}"/>
    <hyperlink ref="F16" r:id="rId5" display="https://www.norskpetroleum.no/en/economy/transparency-eiti/" xr:uid="{A8A73B0A-5FAD-4890-A8F1-8C8C5D9CF45F}"/>
    <hyperlink ref="F19" r:id="rId6" display="https://www.brreg.no/en/?nocache=1657899562253" xr:uid="{0D09D19D-86F6-45C3-96FA-9AC783E5BB54}"/>
  </hyperlinks>
  <pageMargins left="0.7" right="0.7" top="0.75" bottom="0.75" header="0.3" footer="0.3"/>
  <pageSetup paperSize="8" orientation="landscape" horizontalDpi="1200" verticalDpi="1200"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97114-B2AA-E14F-8E0A-D47AA383A57E}">
  <sheetPr codeName="Sheet13">
    <tabColor theme="2" tint="-9.9978637043366805E-2"/>
  </sheetPr>
  <dimension ref="A1:L112"/>
  <sheetViews>
    <sheetView showGridLines="0" topLeftCell="D58" zoomScale="60" zoomScaleNormal="60" workbookViewId="0">
      <selection activeCell="F107" sqref="F107"/>
    </sheetView>
  </sheetViews>
  <sheetFormatPr defaultColWidth="4" defaultRowHeight="24" customHeight="1" x14ac:dyDescent="0.25"/>
  <cols>
    <col min="1" max="1" width="48.5" style="4" customWidth="1"/>
    <col min="2" max="2" width="44.5" style="4" customWidth="1"/>
    <col min="3" max="3" width="38.875" style="4" customWidth="1"/>
    <col min="4" max="4" width="23" style="4" customWidth="1"/>
    <col min="5" max="9" width="26.5" style="4" customWidth="1"/>
    <col min="10" max="10" width="23.625" style="4" customWidth="1"/>
    <col min="11" max="11" width="15.875" style="4" customWidth="1"/>
    <col min="12" max="12" width="11.625" style="4" bestFit="1" customWidth="1"/>
    <col min="13" max="31" width="4" style="4"/>
    <col min="32" max="32" width="12" style="4" bestFit="1" customWidth="1"/>
    <col min="33" max="16384" width="4" style="4"/>
  </cols>
  <sheetData>
    <row r="1" spans="1:12" ht="15.75" x14ac:dyDescent="0.25"/>
    <row r="2" spans="1:12" s="248" customFormat="1" ht="15.75" x14ac:dyDescent="0.25">
      <c r="A2" s="637" t="s">
        <v>556</v>
      </c>
      <c r="B2" s="637"/>
      <c r="C2" s="637"/>
      <c r="D2" s="637"/>
      <c r="E2" s="637"/>
      <c r="F2" s="637"/>
      <c r="G2" s="637"/>
      <c r="H2" s="637"/>
      <c r="I2" s="637"/>
    </row>
    <row r="3" spans="1:12" ht="15.75" x14ac:dyDescent="0.25">
      <c r="A3" s="638" t="s">
        <v>34</v>
      </c>
      <c r="B3" s="638"/>
      <c r="C3" s="638"/>
      <c r="D3" s="638"/>
      <c r="E3" s="638"/>
      <c r="F3" s="638"/>
      <c r="G3" s="638"/>
      <c r="H3" s="638"/>
      <c r="I3" s="638"/>
    </row>
    <row r="4" spans="1:12" ht="15.75" x14ac:dyDescent="0.25">
      <c r="A4" s="582" t="s">
        <v>557</v>
      </c>
      <c r="B4" s="582"/>
      <c r="C4" s="582"/>
      <c r="D4" s="582"/>
      <c r="E4" s="582"/>
      <c r="F4" s="582"/>
      <c r="G4" s="582"/>
      <c r="H4" s="582"/>
      <c r="I4" s="582"/>
    </row>
    <row r="5" spans="1:12" ht="15.75" x14ac:dyDescent="0.25">
      <c r="A5" s="582" t="s">
        <v>558</v>
      </c>
      <c r="B5" s="582"/>
      <c r="C5" s="582"/>
      <c r="D5" s="582"/>
      <c r="E5" s="582"/>
      <c r="F5" s="582"/>
      <c r="G5" s="582"/>
      <c r="H5" s="582"/>
      <c r="I5" s="582"/>
    </row>
    <row r="6" spans="1:12" ht="15.75" x14ac:dyDescent="0.25">
      <c r="A6" s="582" t="s">
        <v>559</v>
      </c>
      <c r="B6" s="582"/>
      <c r="C6" s="582"/>
      <c r="D6" s="582"/>
      <c r="E6" s="582"/>
      <c r="F6" s="582"/>
      <c r="G6" s="582"/>
      <c r="H6" s="582"/>
      <c r="I6" s="582"/>
    </row>
    <row r="7" spans="1:12" ht="15.75" customHeight="1" x14ac:dyDescent="0.25">
      <c r="A7" s="582" t="s">
        <v>560</v>
      </c>
      <c r="B7" s="582"/>
      <c r="C7" s="582"/>
      <c r="D7" s="582"/>
      <c r="E7" s="582"/>
      <c r="F7" s="582"/>
      <c r="G7" s="582"/>
      <c r="H7" s="582"/>
      <c r="I7" s="582"/>
    </row>
    <row r="8" spans="1:12" ht="15.75" x14ac:dyDescent="0.3">
      <c r="A8" s="639" t="s">
        <v>38</v>
      </c>
      <c r="B8" s="639"/>
      <c r="C8" s="639"/>
      <c r="D8" s="639"/>
      <c r="E8" s="639"/>
      <c r="F8" s="639"/>
      <c r="G8" s="639"/>
      <c r="H8" s="639"/>
      <c r="I8" s="639"/>
    </row>
    <row r="9" spans="1:12" ht="15.75" x14ac:dyDescent="0.25"/>
    <row r="10" spans="1:12" ht="15.75" x14ac:dyDescent="0.25">
      <c r="A10" s="640" t="s">
        <v>561</v>
      </c>
      <c r="B10" s="640"/>
      <c r="C10" s="640"/>
      <c r="D10" s="640"/>
      <c r="E10" s="640"/>
      <c r="F10" s="640"/>
      <c r="G10" s="640"/>
      <c r="H10" s="640"/>
      <c r="I10" s="640"/>
    </row>
    <row r="11" spans="1:12" s="83" customFormat="1" ht="25.5" customHeight="1" x14ac:dyDescent="0.25">
      <c r="A11" s="641" t="s">
        <v>562</v>
      </c>
      <c r="B11" s="641"/>
      <c r="C11" s="641"/>
      <c r="D11" s="641"/>
      <c r="E11" s="641"/>
      <c r="F11" s="641"/>
      <c r="G11" s="641"/>
      <c r="H11" s="641"/>
      <c r="I11" s="641"/>
    </row>
    <row r="12" spans="1:12" s="84" customFormat="1" ht="15.75" x14ac:dyDescent="0.25">
      <c r="A12" s="642"/>
      <c r="B12" s="642"/>
      <c r="C12" s="642"/>
      <c r="D12" s="642"/>
      <c r="E12" s="642"/>
      <c r="F12" s="642"/>
      <c r="G12" s="642"/>
      <c r="H12" s="642"/>
      <c r="I12" s="642"/>
    </row>
    <row r="13" spans="1:12" s="84" customFormat="1" ht="15.75" x14ac:dyDescent="0.25">
      <c r="A13" s="636" t="s">
        <v>563</v>
      </c>
      <c r="B13" s="636"/>
      <c r="C13" s="636"/>
      <c r="D13" s="636"/>
      <c r="E13" s="636"/>
      <c r="F13" s="636"/>
      <c r="G13" s="636"/>
      <c r="H13" s="636"/>
      <c r="I13" s="636"/>
    </row>
    <row r="14" spans="1:12" s="84" customFormat="1" ht="15.75" x14ac:dyDescent="0.25">
      <c r="A14" s="85" t="s">
        <v>564</v>
      </c>
      <c r="B14" s="85" t="s">
        <v>565</v>
      </c>
      <c r="C14" s="4" t="s">
        <v>566</v>
      </c>
      <c r="D14" s="247" t="s">
        <v>567</v>
      </c>
      <c r="E14" s="247" t="s">
        <v>568</v>
      </c>
      <c r="F14" s="4" t="s">
        <v>569</v>
      </c>
      <c r="G14" s="4" t="s">
        <v>570</v>
      </c>
      <c r="H14" s="4" t="s">
        <v>571</v>
      </c>
      <c r="I14" s="4" t="s">
        <v>572</v>
      </c>
      <c r="J14" s="4" t="s">
        <v>573</v>
      </c>
    </row>
    <row r="15" spans="1:12" s="84" customFormat="1" ht="15.75" x14ac:dyDescent="0.3">
      <c r="A15" s="84" t="s">
        <v>574</v>
      </c>
      <c r="B15" s="4" t="s">
        <v>575</v>
      </c>
      <c r="C15" s="84" t="s">
        <v>93</v>
      </c>
      <c r="D15" s="470" t="s">
        <v>93</v>
      </c>
      <c r="E15" s="470" t="s">
        <v>93</v>
      </c>
      <c r="F15" s="330">
        <v>28819697000</v>
      </c>
      <c r="G15" s="87">
        <v>2020</v>
      </c>
      <c r="H15" s="87" t="s">
        <v>52</v>
      </c>
      <c r="I15" s="84" t="s">
        <v>576</v>
      </c>
      <c r="J15" s="533" t="s">
        <v>577</v>
      </c>
    </row>
    <row r="16" spans="1:12" s="84" customFormat="1" ht="15.75" x14ac:dyDescent="0.3">
      <c r="A16" s="84" t="s">
        <v>578</v>
      </c>
      <c r="B16" s="4" t="s">
        <v>575</v>
      </c>
      <c r="C16" s="84" t="s">
        <v>93</v>
      </c>
      <c r="D16" s="470" t="s">
        <v>93</v>
      </c>
      <c r="E16" s="470" t="s">
        <v>93</v>
      </c>
      <c r="F16" s="330">
        <v>1417635000</v>
      </c>
      <c r="G16" s="87">
        <v>2020</v>
      </c>
      <c r="H16" s="4" t="s">
        <v>52</v>
      </c>
      <c r="I16" s="84" t="s">
        <v>579</v>
      </c>
      <c r="J16" s="533" t="s">
        <v>577</v>
      </c>
      <c r="K16" s="86"/>
      <c r="L16" s="86"/>
    </row>
    <row r="17" spans="1:12" s="84" customFormat="1" ht="15.75" x14ac:dyDescent="0.3">
      <c r="A17" s="84" t="s">
        <v>578</v>
      </c>
      <c r="B17" s="4" t="s">
        <v>575</v>
      </c>
      <c r="C17" s="4" t="s">
        <v>93</v>
      </c>
      <c r="D17" s="470" t="s">
        <v>93</v>
      </c>
      <c r="E17" s="470" t="s">
        <v>93</v>
      </c>
      <c r="F17" s="382">
        <v>5601646000</v>
      </c>
      <c r="G17" s="87">
        <v>2020</v>
      </c>
      <c r="H17" s="4" t="s">
        <v>52</v>
      </c>
      <c r="I17" s="84" t="s">
        <v>580</v>
      </c>
      <c r="J17" s="533" t="s">
        <v>577</v>
      </c>
      <c r="K17" s="87"/>
      <c r="L17" s="87"/>
    </row>
    <row r="18" spans="1:12" s="84" customFormat="1" ht="15.75" x14ac:dyDescent="0.3">
      <c r="A18" s="84" t="s">
        <v>581</v>
      </c>
      <c r="B18" s="4" t="s">
        <v>575</v>
      </c>
      <c r="C18" s="4" t="s">
        <v>93</v>
      </c>
      <c r="D18" s="470" t="s">
        <v>93</v>
      </c>
      <c r="E18" s="470" t="s">
        <v>93</v>
      </c>
      <c r="F18" s="330">
        <v>597000</v>
      </c>
      <c r="G18" s="87">
        <v>2020</v>
      </c>
      <c r="H18" s="84" t="s">
        <v>52</v>
      </c>
      <c r="I18" s="84" t="s">
        <v>582</v>
      </c>
      <c r="J18" s="533" t="s">
        <v>583</v>
      </c>
      <c r="K18" s="87"/>
      <c r="L18" s="87"/>
    </row>
    <row r="19" spans="1:12" s="84" customFormat="1" ht="15.75" x14ac:dyDescent="0.3">
      <c r="A19" s="84" t="s">
        <v>584</v>
      </c>
      <c r="B19" s="4" t="s">
        <v>585</v>
      </c>
      <c r="C19" s="4">
        <v>983382355</v>
      </c>
      <c r="D19" s="470" t="s">
        <v>93</v>
      </c>
      <c r="E19" s="470" t="s">
        <v>93</v>
      </c>
      <c r="F19" s="446">
        <f>+'#4.1 - Government'!J35*1000</f>
        <v>58711000000</v>
      </c>
      <c r="G19" s="87">
        <v>2020</v>
      </c>
      <c r="H19" s="84" t="s">
        <v>52</v>
      </c>
      <c r="I19" s="84" t="s">
        <v>586</v>
      </c>
      <c r="J19" s="533" t="s">
        <v>577</v>
      </c>
      <c r="K19" s="87"/>
      <c r="L19" s="87"/>
    </row>
    <row r="20" spans="1:12" s="84" customFormat="1" ht="15.75" x14ac:dyDescent="0.3">
      <c r="A20" s="84" t="s">
        <v>587</v>
      </c>
      <c r="B20" s="4" t="s">
        <v>588</v>
      </c>
      <c r="C20" s="4">
        <v>923609016</v>
      </c>
      <c r="D20" s="470" t="s">
        <v>93</v>
      </c>
      <c r="E20" s="470" t="s">
        <v>93</v>
      </c>
      <c r="F20" s="330">
        <f>+'#4.1 - Government'!J36*1000</f>
        <v>15030000000</v>
      </c>
      <c r="G20" s="87">
        <v>2020</v>
      </c>
      <c r="H20" s="84" t="s">
        <v>52</v>
      </c>
      <c r="I20" s="84" t="s">
        <v>589</v>
      </c>
      <c r="J20" s="533" t="s">
        <v>583</v>
      </c>
    </row>
    <row r="21" spans="1:12" s="84" customFormat="1" ht="15.75" x14ac:dyDescent="0.25">
      <c r="A21" s="331"/>
      <c r="B21" s="331"/>
      <c r="C21" s="332"/>
      <c r="D21" s="333"/>
      <c r="E21" s="333"/>
      <c r="F21" s="334"/>
      <c r="G21" s="331"/>
      <c r="H21" s="331"/>
      <c r="I21" s="331"/>
      <c r="J21" s="331"/>
    </row>
    <row r="22" spans="1:12" s="84" customFormat="1" ht="15.75" x14ac:dyDescent="0.25">
      <c r="A22" s="636" t="s">
        <v>590</v>
      </c>
      <c r="B22" s="636"/>
      <c r="C22" s="636"/>
      <c r="D22" s="636"/>
      <c r="E22" s="636"/>
      <c r="F22" s="636"/>
      <c r="G22" s="636"/>
      <c r="H22" s="636"/>
      <c r="I22" s="636"/>
    </row>
    <row r="23" spans="1:12" s="84" customFormat="1" ht="15.75" x14ac:dyDescent="0.25">
      <c r="A23" s="644" t="s">
        <v>591</v>
      </c>
      <c r="B23" s="645"/>
      <c r="C23" s="646"/>
      <c r="D23" s="86"/>
    </row>
    <row r="24" spans="1:12" s="84" customFormat="1" ht="15.75" x14ac:dyDescent="0.25">
      <c r="A24" s="89" t="s">
        <v>592</v>
      </c>
      <c r="B24" s="90" t="s">
        <v>593</v>
      </c>
      <c r="C24" s="91" t="s">
        <v>594</v>
      </c>
    </row>
    <row r="25" spans="1:12" s="84" customFormat="1" ht="15.75" x14ac:dyDescent="0.25">
      <c r="B25" s="439"/>
      <c r="J25" s="84" t="s">
        <v>595</v>
      </c>
      <c r="K25" s="439"/>
    </row>
    <row r="26" spans="1:12" s="84" customFormat="1" ht="15.75" x14ac:dyDescent="0.25">
      <c r="A26" s="85" t="s">
        <v>596</v>
      </c>
      <c r="B26" s="488" t="s">
        <v>254</v>
      </c>
      <c r="C26" s="4" t="s">
        <v>597</v>
      </c>
      <c r="D26" s="4" t="s">
        <v>598</v>
      </c>
      <c r="E26" s="4" t="s">
        <v>599</v>
      </c>
      <c r="F26" s="4" t="s">
        <v>600</v>
      </c>
      <c r="G26" s="4" t="s">
        <v>601</v>
      </c>
      <c r="H26" s="4" t="s">
        <v>567</v>
      </c>
      <c r="I26" s="4" t="s">
        <v>568</v>
      </c>
      <c r="J26" s="4" t="s">
        <v>602</v>
      </c>
      <c r="K26" s="4" t="s">
        <v>603</v>
      </c>
    </row>
    <row r="27" spans="1:12" s="84" customFormat="1" ht="15.75" x14ac:dyDescent="0.3">
      <c r="A27" s="532" t="s">
        <v>259</v>
      </c>
      <c r="B27" s="84" t="s">
        <v>604</v>
      </c>
      <c r="C27" s="534">
        <v>914807077</v>
      </c>
      <c r="D27" s="4" t="s">
        <v>605</v>
      </c>
      <c r="E27" s="4" t="s">
        <v>606</v>
      </c>
      <c r="F27" s="533" t="s">
        <v>607</v>
      </c>
      <c r="G27" s="533" t="s">
        <v>608</v>
      </c>
      <c r="H27" s="469" t="s">
        <v>93</v>
      </c>
      <c r="I27" s="487" t="s">
        <v>93</v>
      </c>
      <c r="J27" s="88">
        <f>SUMIF(Table10[Company],Companies[[#This Row],[Full company name]],Table10[Revenue value (NOK thousand)])</f>
        <v>4505422</v>
      </c>
    </row>
    <row r="28" spans="1:12" ht="15.75" x14ac:dyDescent="0.3">
      <c r="A28" s="532" t="s">
        <v>265</v>
      </c>
      <c r="B28" s="84" t="s">
        <v>604</v>
      </c>
      <c r="C28" s="534">
        <v>921186223</v>
      </c>
      <c r="D28" s="4" t="s">
        <v>605</v>
      </c>
      <c r="E28" s="84" t="s">
        <v>606</v>
      </c>
      <c r="F28" s="92" t="s">
        <v>609</v>
      </c>
      <c r="G28" s="533" t="s">
        <v>608</v>
      </c>
      <c r="H28" s="469" t="s">
        <v>93</v>
      </c>
      <c r="I28" s="487" t="s">
        <v>93</v>
      </c>
      <c r="J28" s="88">
        <f>SUMIF(Table10[Company],Companies[[#This Row],[Full company name]],Table10[Revenue value (NOK thousand)])</f>
        <v>-15575</v>
      </c>
    </row>
    <row r="29" spans="1:12" s="84" customFormat="1" ht="15.75" x14ac:dyDescent="0.3">
      <c r="A29" s="532" t="s">
        <v>267</v>
      </c>
      <c r="B29" s="84" t="s">
        <v>604</v>
      </c>
      <c r="C29" s="534">
        <v>989795848</v>
      </c>
      <c r="D29" s="4" t="s">
        <v>605</v>
      </c>
      <c r="E29" s="84" t="s">
        <v>606</v>
      </c>
      <c r="F29" s="533" t="s">
        <v>610</v>
      </c>
      <c r="G29" s="533" t="s">
        <v>608</v>
      </c>
      <c r="H29" s="487" t="s">
        <v>93</v>
      </c>
      <c r="I29" s="487" t="s">
        <v>93</v>
      </c>
      <c r="J29" s="88">
        <f>SUMIF(Table10[Company],Companies[[#This Row],[Full company name]],Table10[Revenue value (NOK thousand)])</f>
        <v>-934326</v>
      </c>
    </row>
    <row r="30" spans="1:12" s="84" customFormat="1" ht="15.75" x14ac:dyDescent="0.3">
      <c r="A30" s="532" t="s">
        <v>270</v>
      </c>
      <c r="B30" s="84" t="s">
        <v>604</v>
      </c>
      <c r="C30" s="534">
        <v>995152142</v>
      </c>
      <c r="D30" s="4" t="s">
        <v>605</v>
      </c>
      <c r="E30" s="84" t="s">
        <v>611</v>
      </c>
      <c r="F30" s="533" t="s">
        <v>612</v>
      </c>
      <c r="G30" s="535" t="s">
        <v>608</v>
      </c>
      <c r="H30" s="487" t="s">
        <v>93</v>
      </c>
      <c r="I30" s="487" t="s">
        <v>93</v>
      </c>
      <c r="J30" s="88">
        <f>SUMIF(Table10[Company],Companies[[#This Row],[Full company name]],Table10[Revenue value (NOK thousand)])</f>
        <v>3077241</v>
      </c>
    </row>
    <row r="31" spans="1:12" s="84" customFormat="1" ht="15.75" x14ac:dyDescent="0.3">
      <c r="A31" s="532" t="s">
        <v>272</v>
      </c>
      <c r="B31" s="84" t="s">
        <v>604</v>
      </c>
      <c r="C31" s="534">
        <v>994434403</v>
      </c>
      <c r="D31" s="4" t="s">
        <v>605</v>
      </c>
      <c r="E31" s="84" t="s">
        <v>606</v>
      </c>
      <c r="F31" s="92" t="s">
        <v>294</v>
      </c>
      <c r="G31" s="535" t="s">
        <v>608</v>
      </c>
      <c r="H31" s="487" t="s">
        <v>93</v>
      </c>
      <c r="I31" s="487" t="s">
        <v>93</v>
      </c>
      <c r="J31" s="88">
        <f>SUMIF(Table10[Company],Companies[[#This Row],[Full company name]],Table10[Revenue value (NOK thousand)])</f>
        <v>-248271</v>
      </c>
    </row>
    <row r="32" spans="1:12" s="84" customFormat="1" ht="15.75" x14ac:dyDescent="0.3">
      <c r="A32" s="532" t="s">
        <v>277</v>
      </c>
      <c r="B32" s="84" t="s">
        <v>604</v>
      </c>
      <c r="C32" s="534" t="s">
        <v>276</v>
      </c>
      <c r="D32" s="4" t="s">
        <v>605</v>
      </c>
      <c r="E32" s="84" t="s">
        <v>606</v>
      </c>
      <c r="F32" s="533" t="s">
        <v>613</v>
      </c>
      <c r="G32" s="535" t="s">
        <v>608</v>
      </c>
      <c r="H32" s="487" t="s">
        <v>93</v>
      </c>
      <c r="I32" s="487" t="s">
        <v>93</v>
      </c>
      <c r="J32" s="88">
        <f>SUMIF(Table10[Company],Companies[[#This Row],[Full company name]],Table10[Revenue value (NOK thousand)])</f>
        <v>-124617</v>
      </c>
    </row>
    <row r="33" spans="1:10" s="84" customFormat="1" ht="15.75" x14ac:dyDescent="0.3">
      <c r="A33" s="532" t="s">
        <v>282</v>
      </c>
      <c r="B33" s="84" t="s">
        <v>604</v>
      </c>
      <c r="C33" s="534">
        <v>988217867</v>
      </c>
      <c r="D33" s="4" t="s">
        <v>605</v>
      </c>
      <c r="E33" s="84" t="s">
        <v>606</v>
      </c>
      <c r="F33" s="533" t="s">
        <v>614</v>
      </c>
      <c r="G33" s="535" t="s">
        <v>608</v>
      </c>
      <c r="H33" s="487" t="s">
        <v>93</v>
      </c>
      <c r="I33" s="487" t="s">
        <v>93</v>
      </c>
      <c r="J33" s="88">
        <f>SUMIF(Table10[Company],Companies[[#This Row],[Full company name]],Table10[Revenue value (NOK thousand)])</f>
        <v>-139405</v>
      </c>
    </row>
    <row r="34" spans="1:10" s="84" customFormat="1" ht="15.75" x14ac:dyDescent="0.3">
      <c r="A34" s="389" t="s">
        <v>283</v>
      </c>
      <c r="B34" s="84" t="s">
        <v>604</v>
      </c>
      <c r="C34" s="534">
        <v>918110127</v>
      </c>
      <c r="D34" s="4" t="s">
        <v>605</v>
      </c>
      <c r="E34" s="84" t="s">
        <v>606</v>
      </c>
      <c r="F34" s="533" t="s">
        <v>615</v>
      </c>
      <c r="G34" s="535" t="s">
        <v>608</v>
      </c>
      <c r="H34" s="487" t="s">
        <v>93</v>
      </c>
      <c r="I34" s="487" t="s">
        <v>93</v>
      </c>
      <c r="J34" s="88">
        <f>SUMIF(Table10[Company],Companies[[#This Row],[Full company name]],Table10[Revenue value (NOK thousand)])</f>
        <v>4387628</v>
      </c>
    </row>
    <row r="35" spans="1:10" s="84" customFormat="1" ht="15.75" x14ac:dyDescent="0.3">
      <c r="A35" s="389" t="s">
        <v>286</v>
      </c>
      <c r="B35" s="84" t="s">
        <v>604</v>
      </c>
      <c r="C35" s="534">
        <v>913905881</v>
      </c>
      <c r="D35" s="4" t="s">
        <v>605</v>
      </c>
      <c r="E35" s="84" t="s">
        <v>606</v>
      </c>
      <c r="F35" s="533" t="s">
        <v>287</v>
      </c>
      <c r="G35" s="535" t="s">
        <v>608</v>
      </c>
      <c r="H35" s="487" t="s">
        <v>93</v>
      </c>
      <c r="I35" s="487" t="s">
        <v>93</v>
      </c>
      <c r="J35" s="88">
        <f>SUMIF(Table10[Company],Companies[[#This Row],[Full company name]],Table10[Revenue value (NOK thousand)])</f>
        <v>-1478381</v>
      </c>
    </row>
    <row r="36" spans="1:10" s="84" customFormat="1" ht="15.75" x14ac:dyDescent="0.3">
      <c r="A36" s="389" t="s">
        <v>289</v>
      </c>
      <c r="B36" s="84" t="s">
        <v>604</v>
      </c>
      <c r="C36" s="534" t="s">
        <v>288</v>
      </c>
      <c r="D36" s="4" t="s">
        <v>605</v>
      </c>
      <c r="E36" s="84" t="s">
        <v>606</v>
      </c>
      <c r="F36" s="533" t="s">
        <v>287</v>
      </c>
      <c r="G36" s="535" t="s">
        <v>608</v>
      </c>
      <c r="H36" s="487" t="s">
        <v>93</v>
      </c>
      <c r="I36" s="487" t="s">
        <v>93</v>
      </c>
      <c r="J36" s="88">
        <f>SUMIF(Table10[Company],Companies[[#This Row],[Full company name]],Table10[Revenue value (NOK thousand)])</f>
        <v>-508478</v>
      </c>
    </row>
    <row r="37" spans="1:10" s="84" customFormat="1" ht="15.75" x14ac:dyDescent="0.3">
      <c r="A37" s="389" t="s">
        <v>616</v>
      </c>
      <c r="B37" s="84" t="s">
        <v>604</v>
      </c>
      <c r="C37" s="536">
        <v>991531556</v>
      </c>
      <c r="D37" s="4" t="s">
        <v>605</v>
      </c>
      <c r="E37" s="84" t="s">
        <v>606</v>
      </c>
      <c r="F37" s="92" t="s">
        <v>617</v>
      </c>
      <c r="G37" s="535" t="s">
        <v>608</v>
      </c>
      <c r="H37" s="487" t="s">
        <v>93</v>
      </c>
      <c r="I37" s="487" t="s">
        <v>93</v>
      </c>
      <c r="J37" s="88">
        <f>SUMIF(Table10[Company],Companies[[#This Row],[Full company name]],Table10[Revenue value (NOK thousand)])</f>
        <v>426955</v>
      </c>
    </row>
    <row r="38" spans="1:10" s="84" customFormat="1" ht="15.75" x14ac:dyDescent="0.3">
      <c r="A38" s="389" t="s">
        <v>291</v>
      </c>
      <c r="B38" s="84" t="s">
        <v>604</v>
      </c>
      <c r="C38" s="534">
        <v>918925651</v>
      </c>
      <c r="D38" s="4" t="s">
        <v>605</v>
      </c>
      <c r="E38" s="84" t="s">
        <v>606</v>
      </c>
      <c r="F38" s="92" t="s">
        <v>618</v>
      </c>
      <c r="G38" s="535" t="s">
        <v>608</v>
      </c>
      <c r="H38" s="487" t="s">
        <v>93</v>
      </c>
      <c r="I38" s="487" t="s">
        <v>93</v>
      </c>
      <c r="J38" s="88">
        <f>SUMIF(Table10[Company],Companies[[#This Row],[Full company name]],Table10[Revenue value (NOK thousand)])</f>
        <v>-35238</v>
      </c>
    </row>
    <row r="39" spans="1:10" s="84" customFormat="1" ht="15.75" x14ac:dyDescent="0.3">
      <c r="A39" s="389" t="s">
        <v>293</v>
      </c>
      <c r="B39" s="84" t="s">
        <v>604</v>
      </c>
      <c r="C39" s="537">
        <v>914515300</v>
      </c>
      <c r="D39" s="4" t="s">
        <v>605</v>
      </c>
      <c r="E39" s="84" t="s">
        <v>606</v>
      </c>
      <c r="F39" s="92" t="s">
        <v>294</v>
      </c>
      <c r="G39" s="535" t="s">
        <v>608</v>
      </c>
      <c r="H39" s="487" t="s">
        <v>93</v>
      </c>
      <c r="I39" s="487" t="s">
        <v>93</v>
      </c>
      <c r="J39" s="88">
        <f>SUMIF(Table10[Company],Companies[[#This Row],[Full company name]],Table10[Revenue value (NOK thousand)])</f>
        <v>-542767</v>
      </c>
    </row>
    <row r="40" spans="1:10" s="84" customFormat="1" ht="15.75" x14ac:dyDescent="0.3">
      <c r="A40" s="538" t="s">
        <v>295</v>
      </c>
      <c r="B40" s="470" t="s">
        <v>604</v>
      </c>
      <c r="C40" s="539">
        <v>990888213</v>
      </c>
      <c r="D40" s="4" t="s">
        <v>605</v>
      </c>
      <c r="E40" s="84" t="s">
        <v>606</v>
      </c>
      <c r="F40" s="533" t="s">
        <v>619</v>
      </c>
      <c r="G40" s="535" t="s">
        <v>608</v>
      </c>
      <c r="H40" s="487" t="s">
        <v>93</v>
      </c>
      <c r="I40" s="487" t="s">
        <v>93</v>
      </c>
      <c r="J40" s="88">
        <f>SUMIF(Table10[Company],Companies[[#This Row],[Full company name]],Table10[Revenue value (NOK thousand)])</f>
        <v>29400497</v>
      </c>
    </row>
    <row r="41" spans="1:10" s="84" customFormat="1" ht="15.75" x14ac:dyDescent="0.3">
      <c r="A41" s="389" t="s">
        <v>298</v>
      </c>
      <c r="B41" s="84" t="s">
        <v>604</v>
      </c>
      <c r="C41" s="537">
        <v>914048990</v>
      </c>
      <c r="D41" s="4" t="s">
        <v>605</v>
      </c>
      <c r="E41" s="84" t="s">
        <v>606</v>
      </c>
      <c r="F41" s="533" t="s">
        <v>620</v>
      </c>
      <c r="G41" s="535" t="s">
        <v>608</v>
      </c>
      <c r="H41" s="487" t="s">
        <v>93</v>
      </c>
      <c r="I41" s="487" t="s">
        <v>93</v>
      </c>
      <c r="J41" s="88">
        <f>SUMIF(Table10[Company],Companies[[#This Row],[Full company name]],Table10[Revenue value (NOK thousand)])</f>
        <v>-5243548</v>
      </c>
    </row>
    <row r="42" spans="1:10" s="84" customFormat="1" ht="15.75" x14ac:dyDescent="0.3">
      <c r="A42" s="389" t="s">
        <v>302</v>
      </c>
      <c r="B42" s="84" t="s">
        <v>604</v>
      </c>
      <c r="C42" s="539" t="s">
        <v>301</v>
      </c>
      <c r="D42" s="4" t="s">
        <v>605</v>
      </c>
      <c r="E42" s="84" t="s">
        <v>606</v>
      </c>
      <c r="F42" s="533" t="s">
        <v>621</v>
      </c>
      <c r="G42" s="535" t="s">
        <v>608</v>
      </c>
      <c r="H42" s="487" t="s">
        <v>93</v>
      </c>
      <c r="I42" s="487" t="s">
        <v>93</v>
      </c>
      <c r="J42" s="88">
        <f>SUMIF(Table10[Company],Companies[[#This Row],[Full company name]],Table10[Revenue value (NOK thousand)])</f>
        <v>-1860</v>
      </c>
    </row>
    <row r="43" spans="1:10" s="84" customFormat="1" ht="15.75" x14ac:dyDescent="0.3">
      <c r="A43" s="389" t="s">
        <v>305</v>
      </c>
      <c r="B43" s="84" t="s">
        <v>604</v>
      </c>
      <c r="C43" s="536">
        <v>953133210</v>
      </c>
      <c r="D43" s="4" t="s">
        <v>605</v>
      </c>
      <c r="E43" s="84" t="s">
        <v>606</v>
      </c>
      <c r="F43" s="92" t="s">
        <v>622</v>
      </c>
      <c r="G43" s="535" t="s">
        <v>608</v>
      </c>
      <c r="H43" s="487" t="s">
        <v>93</v>
      </c>
      <c r="I43" s="487" t="s">
        <v>93</v>
      </c>
      <c r="J43" s="88">
        <f>SUMIF(Table10[Company],Companies[[#This Row],[Full company name]],Table10[Revenue value (NOK thousand)])</f>
        <v>-639263</v>
      </c>
    </row>
    <row r="44" spans="1:10" s="84" customFormat="1" ht="15.75" x14ac:dyDescent="0.3">
      <c r="A44" s="389" t="s">
        <v>310</v>
      </c>
      <c r="B44" s="84" t="s">
        <v>604</v>
      </c>
      <c r="C44" s="534">
        <v>931713671</v>
      </c>
      <c r="D44" s="4" t="s">
        <v>605</v>
      </c>
      <c r="E44" s="84" t="s">
        <v>606</v>
      </c>
      <c r="F44" s="533" t="s">
        <v>623</v>
      </c>
      <c r="G44" s="535" t="s">
        <v>608</v>
      </c>
      <c r="H44" s="487" t="s">
        <v>93</v>
      </c>
      <c r="I44" s="487" t="s">
        <v>93</v>
      </c>
      <c r="J44" s="88">
        <f>SUMIF(Table10[Company],Companies[[#This Row],[Full company name]],Table10[Revenue value (NOK thousand)])</f>
        <v>331159</v>
      </c>
    </row>
    <row r="45" spans="1:10" s="84" customFormat="1" ht="15.75" x14ac:dyDescent="0.3">
      <c r="A45" s="389" t="s">
        <v>313</v>
      </c>
      <c r="B45" s="84" t="s">
        <v>604</v>
      </c>
      <c r="C45" s="536">
        <v>913120981</v>
      </c>
      <c r="D45" s="4" t="s">
        <v>605</v>
      </c>
      <c r="E45" s="84" t="s">
        <v>606</v>
      </c>
      <c r="F45" s="533" t="s">
        <v>314</v>
      </c>
      <c r="G45" s="535" t="s">
        <v>608</v>
      </c>
      <c r="H45" s="487" t="s">
        <v>93</v>
      </c>
      <c r="I45" s="487" t="s">
        <v>93</v>
      </c>
      <c r="J45" s="88">
        <f>SUMIF(Table10[Company],Companies[[#This Row],[Full company name]],Table10[Revenue value (NOK thousand)])</f>
        <v>-237979</v>
      </c>
    </row>
    <row r="46" spans="1:10" ht="15.75" x14ac:dyDescent="0.3">
      <c r="A46" s="389" t="s">
        <v>319</v>
      </c>
      <c r="B46" s="84" t="s">
        <v>604</v>
      </c>
      <c r="C46" s="534">
        <v>946680591</v>
      </c>
      <c r="D46" s="4" t="s">
        <v>605</v>
      </c>
      <c r="E46" s="84" t="s">
        <v>606</v>
      </c>
      <c r="F46" s="533" t="s">
        <v>624</v>
      </c>
      <c r="G46" s="535" t="s">
        <v>608</v>
      </c>
      <c r="H46" s="487" t="s">
        <v>93</v>
      </c>
      <c r="I46" s="487" t="s">
        <v>93</v>
      </c>
      <c r="J46" s="88">
        <f>SUMIF(Table10[Company],Companies[[#This Row],[Full company name]],Table10[Revenue value (NOK thousand)])</f>
        <v>-816449</v>
      </c>
    </row>
    <row r="47" spans="1:10" s="84" customFormat="1" ht="15.75" x14ac:dyDescent="0.3">
      <c r="A47" s="389" t="s">
        <v>322</v>
      </c>
      <c r="B47" s="84" t="s">
        <v>604</v>
      </c>
      <c r="C47" s="536">
        <v>998726441</v>
      </c>
      <c r="D47" s="4" t="s">
        <v>605</v>
      </c>
      <c r="E47" s="84" t="s">
        <v>606</v>
      </c>
      <c r="F47" s="533" t="s">
        <v>625</v>
      </c>
      <c r="G47" s="535" t="s">
        <v>608</v>
      </c>
      <c r="H47" s="487" t="s">
        <v>93</v>
      </c>
      <c r="I47" s="487" t="s">
        <v>93</v>
      </c>
      <c r="J47" s="88">
        <f>SUMIF(Table10[Company],Companies[[#This Row],[Full company name]],Table10[Revenue value (NOK thousand)])</f>
        <v>-167716</v>
      </c>
    </row>
    <row r="48" spans="1:10" ht="15.75" x14ac:dyDescent="0.3">
      <c r="A48" s="389" t="s">
        <v>329</v>
      </c>
      <c r="B48" s="84" t="s">
        <v>604</v>
      </c>
      <c r="C48" s="534">
        <v>991735194</v>
      </c>
      <c r="D48" s="4" t="s">
        <v>605</v>
      </c>
      <c r="E48" s="84" t="s">
        <v>606</v>
      </c>
      <c r="F48" s="533" t="s">
        <v>626</v>
      </c>
      <c r="G48" s="535" t="s">
        <v>608</v>
      </c>
      <c r="H48" s="487" t="s">
        <v>93</v>
      </c>
      <c r="I48" s="487" t="s">
        <v>93</v>
      </c>
      <c r="J48" s="88">
        <f>SUMIF(Table10[Company],Companies[[#This Row],[Full company name]],Table10[Revenue value (NOK thousand)])</f>
        <v>-2204</v>
      </c>
    </row>
    <row r="49" spans="1:10" s="84" customFormat="1" ht="15.75" x14ac:dyDescent="0.3">
      <c r="A49" s="389" t="s">
        <v>332</v>
      </c>
      <c r="B49" s="84" t="s">
        <v>604</v>
      </c>
      <c r="C49" s="536">
        <v>998152550</v>
      </c>
      <c r="D49" s="4" t="s">
        <v>605</v>
      </c>
      <c r="E49" s="84" t="s">
        <v>606</v>
      </c>
      <c r="F49" s="533" t="s">
        <v>627</v>
      </c>
      <c r="G49" s="535" t="s">
        <v>608</v>
      </c>
      <c r="H49" s="487" t="s">
        <v>93</v>
      </c>
      <c r="I49" s="487" t="s">
        <v>93</v>
      </c>
      <c r="J49" s="88">
        <f>SUMIF(Table10[Company],Companies[[#This Row],[Full company name]],Table10[Revenue value (NOK thousand)])</f>
        <v>-108987</v>
      </c>
    </row>
    <row r="50" spans="1:10" ht="15.75" x14ac:dyDescent="0.3">
      <c r="A50" s="389" t="s">
        <v>335</v>
      </c>
      <c r="B50" s="84" t="s">
        <v>604</v>
      </c>
      <c r="C50" s="534">
        <v>986209409</v>
      </c>
      <c r="D50" s="4" t="s">
        <v>605</v>
      </c>
      <c r="E50" s="84" t="s">
        <v>606</v>
      </c>
      <c r="F50" s="533" t="s">
        <v>628</v>
      </c>
      <c r="G50" s="535" t="s">
        <v>608</v>
      </c>
      <c r="H50" s="487" t="s">
        <v>93</v>
      </c>
      <c r="I50" s="487" t="s">
        <v>93</v>
      </c>
      <c r="J50" s="88">
        <f>SUMIF(Table10[Company],Companies[[#This Row],[Full company name]],Table10[Revenue value (NOK thousand)])</f>
        <v>4340709</v>
      </c>
    </row>
    <row r="51" spans="1:10" s="84" customFormat="1" ht="15.75" x14ac:dyDescent="0.3">
      <c r="A51" s="389" t="s">
        <v>338</v>
      </c>
      <c r="B51" s="84" t="s">
        <v>604</v>
      </c>
      <c r="C51" s="536">
        <v>916358857</v>
      </c>
      <c r="D51" s="4" t="s">
        <v>605</v>
      </c>
      <c r="E51" s="84" t="s">
        <v>606</v>
      </c>
      <c r="F51" s="533" t="s">
        <v>338</v>
      </c>
      <c r="G51" s="535" t="s">
        <v>608</v>
      </c>
      <c r="H51" s="487" t="s">
        <v>93</v>
      </c>
      <c r="I51" s="487" t="s">
        <v>93</v>
      </c>
      <c r="J51" s="88">
        <f>SUMIF(Table10[Company],Companies[[#This Row],[Full company name]],Table10[Revenue value (NOK thousand)])</f>
        <v>-73634</v>
      </c>
    </row>
    <row r="52" spans="1:10" s="84" customFormat="1" ht="15.75" x14ac:dyDescent="0.3">
      <c r="A52" s="389" t="s">
        <v>341</v>
      </c>
      <c r="B52" s="84" t="s">
        <v>604</v>
      </c>
      <c r="C52" s="534">
        <v>918980946</v>
      </c>
      <c r="D52" s="4" t="s">
        <v>605</v>
      </c>
      <c r="E52" s="84" t="s">
        <v>606</v>
      </c>
      <c r="F52" s="533" t="s">
        <v>629</v>
      </c>
      <c r="G52" s="535" t="s">
        <v>608</v>
      </c>
      <c r="H52" s="487" t="s">
        <v>93</v>
      </c>
      <c r="I52" s="487" t="s">
        <v>93</v>
      </c>
      <c r="J52" s="88">
        <f>SUMIF(Table10[Company],Companies[[#This Row],[Full company name]],Table10[Revenue value (NOK thousand)])</f>
        <v>-304434</v>
      </c>
    </row>
    <row r="53" spans="1:10" ht="15.75" x14ac:dyDescent="0.3">
      <c r="A53" s="389" t="s">
        <v>343</v>
      </c>
      <c r="B53" s="84" t="s">
        <v>604</v>
      </c>
      <c r="C53" s="536">
        <v>998516048</v>
      </c>
      <c r="D53" s="4" t="s">
        <v>605</v>
      </c>
      <c r="E53" s="84" t="s">
        <v>606</v>
      </c>
      <c r="F53" s="92" t="s">
        <v>630</v>
      </c>
      <c r="G53" s="535" t="s">
        <v>608</v>
      </c>
      <c r="H53" s="487" t="s">
        <v>93</v>
      </c>
      <c r="I53" s="487" t="s">
        <v>93</v>
      </c>
      <c r="J53" s="88">
        <f>SUMIF(Table10[Company],Companies[[#This Row],[Full company name]],Table10[Revenue value (NOK thousand)])</f>
        <v>-66132</v>
      </c>
    </row>
    <row r="54" spans="1:10" ht="15.75" x14ac:dyDescent="0.3">
      <c r="A54" s="389" t="s">
        <v>346</v>
      </c>
      <c r="B54" s="84" t="s">
        <v>604</v>
      </c>
      <c r="C54" s="534">
        <v>988120545</v>
      </c>
      <c r="D54" s="4" t="s">
        <v>605</v>
      </c>
      <c r="E54" s="84" t="s">
        <v>606</v>
      </c>
      <c r="F54" s="533" t="s">
        <v>631</v>
      </c>
      <c r="G54" s="535" t="s">
        <v>608</v>
      </c>
      <c r="H54" s="487" t="s">
        <v>93</v>
      </c>
      <c r="I54" s="487" t="s">
        <v>93</v>
      </c>
      <c r="J54" s="88">
        <f>SUMIF(Table10[Company],Companies[[#This Row],[Full company name]],Table10[Revenue value (NOK thousand)])</f>
        <v>-617448</v>
      </c>
    </row>
    <row r="55" spans="1:10" ht="16.5" customHeight="1" x14ac:dyDescent="0.3">
      <c r="A55" s="389" t="s">
        <v>349</v>
      </c>
      <c r="B55" s="84" t="s">
        <v>604</v>
      </c>
      <c r="C55" s="536">
        <v>912493849</v>
      </c>
      <c r="D55" s="4" t="s">
        <v>605</v>
      </c>
      <c r="E55" s="84" t="s">
        <v>606</v>
      </c>
      <c r="F55" s="92" t="s">
        <v>630</v>
      </c>
      <c r="G55" s="535" t="s">
        <v>608</v>
      </c>
      <c r="H55" s="487" t="s">
        <v>93</v>
      </c>
      <c r="I55" s="487" t="s">
        <v>93</v>
      </c>
      <c r="J55" s="88">
        <f>SUMIF(Table10[Company],Companies[[#This Row],[Full company name]],Table10[Revenue value (NOK thousand)])</f>
        <v>-6914</v>
      </c>
    </row>
    <row r="56" spans="1:10" ht="15.75" x14ac:dyDescent="0.3">
      <c r="A56" s="389" t="s">
        <v>350</v>
      </c>
      <c r="B56" s="84" t="s">
        <v>604</v>
      </c>
      <c r="C56" s="534">
        <v>983426417</v>
      </c>
      <c r="D56" s="4" t="s">
        <v>605</v>
      </c>
      <c r="E56" s="84" t="s">
        <v>606</v>
      </c>
      <c r="F56" s="533" t="s">
        <v>632</v>
      </c>
      <c r="G56" s="535" t="s">
        <v>608</v>
      </c>
      <c r="H56" s="487" t="s">
        <v>93</v>
      </c>
      <c r="I56" s="487" t="s">
        <v>93</v>
      </c>
      <c r="J56" s="88">
        <f>SUMIF(Table10[Company],Companies[[#This Row],[Full company name]],Table10[Revenue value (NOK thousand)])</f>
        <v>-201633</v>
      </c>
    </row>
    <row r="57" spans="1:10" ht="15.75" x14ac:dyDescent="0.3">
      <c r="A57" s="389" t="s">
        <v>633</v>
      </c>
      <c r="B57" s="84" t="s">
        <v>604</v>
      </c>
      <c r="C57" s="536">
        <v>975871932</v>
      </c>
      <c r="D57" s="4" t="s">
        <v>605</v>
      </c>
      <c r="E57" s="84" t="s">
        <v>611</v>
      </c>
      <c r="F57" s="92" t="s">
        <v>634</v>
      </c>
      <c r="G57" s="535" t="s">
        <v>608</v>
      </c>
      <c r="H57" s="487" t="s">
        <v>93</v>
      </c>
      <c r="I57" s="487" t="s">
        <v>93</v>
      </c>
      <c r="J57" s="88">
        <f>SUMIF(Table10[Company],Companies[[#This Row],[Full company name]],Table10[Revenue value (NOK thousand)])</f>
        <v>116690</v>
      </c>
    </row>
    <row r="58" spans="1:10" ht="15.75" x14ac:dyDescent="0.3">
      <c r="A58" s="389" t="s">
        <v>635</v>
      </c>
      <c r="B58" s="84" t="s">
        <v>604</v>
      </c>
      <c r="C58" s="534">
        <v>918500863</v>
      </c>
      <c r="D58" s="4" t="s">
        <v>605</v>
      </c>
      <c r="E58" s="469" t="s">
        <v>611</v>
      </c>
      <c r="F58" s="533" t="s">
        <v>636</v>
      </c>
      <c r="G58" s="535" t="s">
        <v>608</v>
      </c>
      <c r="H58" s="487" t="s">
        <v>93</v>
      </c>
      <c r="I58" s="487" t="s">
        <v>93</v>
      </c>
      <c r="J58" s="88">
        <f>SUMIF(Table10[Company],Companies[[#This Row],[Full company name]],Table10[Revenue value (NOK thousand)])</f>
        <v>162896</v>
      </c>
    </row>
    <row r="59" spans="1:10" ht="15.75" x14ac:dyDescent="0.3">
      <c r="A59" s="389" t="s">
        <v>356</v>
      </c>
      <c r="B59" s="84" t="s">
        <v>604</v>
      </c>
      <c r="C59" s="536">
        <v>915419062</v>
      </c>
      <c r="D59" s="4" t="s">
        <v>605</v>
      </c>
      <c r="E59" s="84" t="s">
        <v>606</v>
      </c>
      <c r="F59" s="533" t="s">
        <v>637</v>
      </c>
      <c r="G59" s="535" t="s">
        <v>608</v>
      </c>
      <c r="H59" s="487" t="s">
        <v>93</v>
      </c>
      <c r="I59" s="487" t="s">
        <v>93</v>
      </c>
      <c r="J59" s="88">
        <f>SUMIF(Table10[Company],Companies[[#This Row],[Full company name]],Table10[Revenue value (NOK thousand)])</f>
        <v>-67582</v>
      </c>
    </row>
    <row r="60" spans="1:10" ht="15.75" x14ac:dyDescent="0.3">
      <c r="A60" s="389" t="s">
        <v>358</v>
      </c>
      <c r="B60" s="84" t="s">
        <v>604</v>
      </c>
      <c r="C60" s="534">
        <v>988400025</v>
      </c>
      <c r="D60" s="4" t="s">
        <v>605</v>
      </c>
      <c r="E60" s="84" t="s">
        <v>606</v>
      </c>
      <c r="F60" s="533" t="s">
        <v>638</v>
      </c>
      <c r="G60" s="535" t="s">
        <v>608</v>
      </c>
      <c r="H60" s="487" t="s">
        <v>93</v>
      </c>
      <c r="I60" s="487" t="s">
        <v>93</v>
      </c>
      <c r="J60" s="88">
        <f>SUMIF(Table10[Company],Companies[[#This Row],[Full company name]],Table10[Revenue value (NOK thousand)])</f>
        <v>684101</v>
      </c>
    </row>
    <row r="61" spans="1:10" ht="15.75" x14ac:dyDescent="0.3">
      <c r="A61" s="538" t="s">
        <v>361</v>
      </c>
      <c r="B61" s="84" t="s">
        <v>604</v>
      </c>
      <c r="C61" s="536">
        <v>918092781</v>
      </c>
      <c r="D61" s="4" t="s">
        <v>605</v>
      </c>
      <c r="E61" s="84" t="s">
        <v>606</v>
      </c>
      <c r="F61" s="533" t="s">
        <v>639</v>
      </c>
      <c r="G61" s="535" t="s">
        <v>608</v>
      </c>
      <c r="H61" s="487" t="s">
        <v>93</v>
      </c>
      <c r="I61" s="487" t="s">
        <v>93</v>
      </c>
      <c r="J61" s="88">
        <f>SUMIF(Table10[Company],Companies[[#This Row],[Full company name]],Table10[Revenue value (NOK thousand)])</f>
        <v>-285591</v>
      </c>
    </row>
    <row r="62" spans="1:10" s="84" customFormat="1" ht="15.75" x14ac:dyDescent="0.3">
      <c r="A62" s="538" t="s">
        <v>363</v>
      </c>
      <c r="B62" s="84" t="s">
        <v>604</v>
      </c>
      <c r="C62" s="534">
        <v>918175334</v>
      </c>
      <c r="D62" s="4" t="s">
        <v>605</v>
      </c>
      <c r="E62" s="84" t="s">
        <v>606</v>
      </c>
      <c r="F62" s="533" t="s">
        <v>640</v>
      </c>
      <c r="G62" s="535" t="s">
        <v>608</v>
      </c>
      <c r="H62" s="487" t="s">
        <v>93</v>
      </c>
      <c r="I62" s="487" t="s">
        <v>93</v>
      </c>
      <c r="J62" s="88">
        <f>SUMIF(Table10[Company],Companies[[#This Row],[Full company name]],Table10[Revenue value (NOK thousand)])</f>
        <v>-449568</v>
      </c>
    </row>
    <row r="63" spans="1:10" ht="15.75" x14ac:dyDescent="0.3">
      <c r="A63" s="538" t="s">
        <v>641</v>
      </c>
      <c r="B63" s="84" t="s">
        <v>604</v>
      </c>
      <c r="C63" s="537">
        <v>997015231</v>
      </c>
      <c r="D63" s="4" t="s">
        <v>605</v>
      </c>
      <c r="E63" s="84" t="s">
        <v>606</v>
      </c>
      <c r="F63" s="533" t="s">
        <v>642</v>
      </c>
      <c r="G63" s="535" t="s">
        <v>608</v>
      </c>
      <c r="H63" s="487" t="s">
        <v>93</v>
      </c>
      <c r="I63" s="487" t="s">
        <v>93</v>
      </c>
      <c r="J63" s="88">
        <f>SUMIF(Table10[Company],Companies[[#This Row],[Full company name]],Table10[Revenue value (NOK thousand)])</f>
        <v>-145554</v>
      </c>
    </row>
    <row r="64" spans="1:10" ht="15.75" x14ac:dyDescent="0.3">
      <c r="A64" s="538" t="s">
        <v>367</v>
      </c>
      <c r="B64" s="84" t="s">
        <v>604</v>
      </c>
      <c r="C64" s="534" t="s">
        <v>366</v>
      </c>
      <c r="D64" s="4" t="s">
        <v>605</v>
      </c>
      <c r="E64" s="84" t="s">
        <v>606</v>
      </c>
      <c r="F64" s="533" t="s">
        <v>643</v>
      </c>
      <c r="G64" s="535" t="s">
        <v>608</v>
      </c>
      <c r="H64" s="487" t="s">
        <v>93</v>
      </c>
      <c r="I64" s="487" t="s">
        <v>93</v>
      </c>
      <c r="J64" s="88">
        <f>SUMIF(Table10[Company],Companies[[#This Row],[Full company name]],Table10[Revenue value (NOK thousand)])</f>
        <v>-753502</v>
      </c>
    </row>
    <row r="65" spans="1:12" ht="15.75" x14ac:dyDescent="0.3">
      <c r="A65" s="538" t="s">
        <v>370</v>
      </c>
      <c r="B65" s="84" t="s">
        <v>604</v>
      </c>
      <c r="C65" s="536">
        <v>993787787</v>
      </c>
      <c r="D65" s="4" t="s">
        <v>605</v>
      </c>
      <c r="E65" s="84" t="s">
        <v>606</v>
      </c>
      <c r="F65" s="533" t="s">
        <v>644</v>
      </c>
      <c r="G65" s="535" t="s">
        <v>608</v>
      </c>
      <c r="H65" s="487" t="s">
        <v>93</v>
      </c>
      <c r="I65" s="487" t="s">
        <v>93</v>
      </c>
      <c r="J65" s="88">
        <f>SUMIF(Table10[Company],Companies[[#This Row],[Full company name]],Table10[Revenue value (NOK thousand)])</f>
        <v>-1028964</v>
      </c>
    </row>
    <row r="66" spans="1:12" ht="15.75" x14ac:dyDescent="0.3">
      <c r="A66" s="538" t="s">
        <v>373</v>
      </c>
      <c r="B66" s="4" t="s">
        <v>604</v>
      </c>
      <c r="C66" s="534">
        <v>998433223</v>
      </c>
      <c r="D66" s="4" t="s">
        <v>605</v>
      </c>
      <c r="E66" s="84" t="s">
        <v>606</v>
      </c>
      <c r="F66" s="533" t="s">
        <v>645</v>
      </c>
      <c r="G66" s="535" t="s">
        <v>608</v>
      </c>
      <c r="H66" s="487" t="s">
        <v>93</v>
      </c>
      <c r="I66" s="487" t="s">
        <v>93</v>
      </c>
      <c r="J66" s="88">
        <f>SUMIF(Table10[Company],Companies[[#This Row],[Full company name]],Table10[Revenue value (NOK thousand)])</f>
        <v>-68397</v>
      </c>
    </row>
    <row r="67" spans="1:12" ht="15.75" x14ac:dyDescent="0.3">
      <c r="A67" s="538" t="s">
        <v>646</v>
      </c>
      <c r="B67" s="84" t="s">
        <v>604</v>
      </c>
      <c r="C67" s="536">
        <v>996739910</v>
      </c>
      <c r="D67" s="4" t="s">
        <v>605</v>
      </c>
      <c r="E67" s="469" t="s">
        <v>611</v>
      </c>
      <c r="F67" s="533" t="s">
        <v>647</v>
      </c>
      <c r="G67" s="535" t="s">
        <v>608</v>
      </c>
      <c r="H67" s="487" t="s">
        <v>93</v>
      </c>
      <c r="I67" s="487" t="s">
        <v>93</v>
      </c>
      <c r="J67" s="88">
        <f>SUMIF(Table10[Company],Companies[[#This Row],[Full company name]],Table10[Revenue value (NOK thousand)])</f>
        <v>811874</v>
      </c>
    </row>
    <row r="68" spans="1:12" ht="15.75" x14ac:dyDescent="0.3">
      <c r="A68" s="538" t="s">
        <v>379</v>
      </c>
      <c r="B68" s="84" t="s">
        <v>604</v>
      </c>
      <c r="C68" s="534">
        <v>989795767</v>
      </c>
      <c r="D68" s="4" t="s">
        <v>605</v>
      </c>
      <c r="E68" s="84" t="s">
        <v>606</v>
      </c>
      <c r="F68" s="92" t="s">
        <v>648</v>
      </c>
      <c r="G68" s="535" t="s">
        <v>608</v>
      </c>
      <c r="H68" s="487" t="s">
        <v>93</v>
      </c>
      <c r="I68" s="487" t="s">
        <v>93</v>
      </c>
      <c r="J68" s="88">
        <f>SUMIF(Table10[Company],Companies[[#This Row],[Full company name]],Table10[Revenue value (NOK thousand)])</f>
        <v>-128222</v>
      </c>
    </row>
    <row r="69" spans="1:12" ht="15.75" x14ac:dyDescent="0.3">
      <c r="A69" s="538" t="s">
        <v>380</v>
      </c>
      <c r="B69" s="84" t="s">
        <v>604</v>
      </c>
      <c r="C69" s="536">
        <v>919886080</v>
      </c>
      <c r="D69" s="4" t="s">
        <v>605</v>
      </c>
      <c r="E69" s="84" t="s">
        <v>606</v>
      </c>
      <c r="F69" s="533" t="s">
        <v>649</v>
      </c>
      <c r="G69" s="535" t="s">
        <v>608</v>
      </c>
      <c r="H69" s="487" t="s">
        <v>93</v>
      </c>
      <c r="I69" s="487" t="s">
        <v>93</v>
      </c>
      <c r="J69" s="88">
        <f>SUMIF(Table10[Company],Companies[[#This Row],[Full company name]],Table10[Revenue value (NOK thousand)])</f>
        <v>-45698</v>
      </c>
    </row>
    <row r="70" spans="1:12" ht="15" customHeight="1" x14ac:dyDescent="0.3">
      <c r="A70" s="538" t="s">
        <v>381</v>
      </c>
      <c r="B70" s="84" t="s">
        <v>604</v>
      </c>
      <c r="C70" s="534">
        <v>919603771</v>
      </c>
      <c r="D70" s="4" t="s">
        <v>605</v>
      </c>
      <c r="E70" s="84" t="s">
        <v>606</v>
      </c>
      <c r="F70" s="533" t="s">
        <v>650</v>
      </c>
      <c r="G70" s="535" t="s">
        <v>608</v>
      </c>
      <c r="H70" s="487" t="s">
        <v>93</v>
      </c>
      <c r="I70" s="487" t="s">
        <v>93</v>
      </c>
      <c r="J70" s="88">
        <f>SUMIF(Table10[Company],Companies[[#This Row],[Full company name]],Table10[Revenue value (NOK thousand)])</f>
        <v>501324</v>
      </c>
    </row>
    <row r="71" spans="1:12" ht="15" customHeight="1" x14ac:dyDescent="0.3">
      <c r="A71" s="538" t="s">
        <v>385</v>
      </c>
      <c r="B71" s="84" t="s">
        <v>604</v>
      </c>
      <c r="C71" s="536">
        <v>989362100</v>
      </c>
      <c r="D71" s="4" t="s">
        <v>605</v>
      </c>
      <c r="E71" s="84" t="s">
        <v>606</v>
      </c>
      <c r="F71" s="533" t="s">
        <v>651</v>
      </c>
      <c r="G71" s="535" t="s">
        <v>608</v>
      </c>
      <c r="H71" s="487" t="s">
        <v>93</v>
      </c>
      <c r="I71" s="487" t="s">
        <v>93</v>
      </c>
      <c r="J71" s="88">
        <f>SUMIF(Table10[Company],Companies[[#This Row],[Full company name]],Table10[Revenue value (NOK thousand)])</f>
        <v>-334244</v>
      </c>
    </row>
    <row r="72" spans="1:12" ht="15.75" x14ac:dyDescent="0.3">
      <c r="A72" s="389" t="s">
        <v>389</v>
      </c>
      <c r="B72" s="84" t="s">
        <v>604</v>
      </c>
      <c r="C72" s="534">
        <v>996888177</v>
      </c>
      <c r="D72" s="4" t="s">
        <v>605</v>
      </c>
      <c r="E72" s="84" t="s">
        <v>606</v>
      </c>
      <c r="F72" s="533" t="s">
        <v>652</v>
      </c>
      <c r="G72" s="535" t="s">
        <v>608</v>
      </c>
      <c r="H72" s="487" t="s">
        <v>93</v>
      </c>
      <c r="I72" s="487" t="s">
        <v>93</v>
      </c>
      <c r="J72" s="88">
        <f>SUMIF(Table10[Company],Companies[[#This Row],[Full company name]],Table10[Revenue value (NOK thousand)])</f>
        <v>1249860</v>
      </c>
    </row>
    <row r="73" spans="1:12" ht="15.75" x14ac:dyDescent="0.3">
      <c r="A73" s="389" t="s">
        <v>390</v>
      </c>
      <c r="B73" s="84" t="s">
        <v>604</v>
      </c>
      <c r="C73" s="536">
        <v>927066440</v>
      </c>
      <c r="D73" s="4" t="s">
        <v>605</v>
      </c>
      <c r="E73" s="84" t="s">
        <v>606</v>
      </c>
      <c r="F73" s="533" t="s">
        <v>653</v>
      </c>
      <c r="G73" s="535" t="s">
        <v>608</v>
      </c>
      <c r="H73" s="487" t="s">
        <v>93</v>
      </c>
      <c r="I73" s="487" t="s">
        <v>93</v>
      </c>
      <c r="J73" s="88">
        <f>SUMIF(Table10[Company],Companies[[#This Row],[Full company name]],Table10[Revenue value (NOK thousand)])</f>
        <v>4252033</v>
      </c>
    </row>
    <row r="74" spans="1:12" ht="18.75" customHeight="1" x14ac:dyDescent="0.3">
      <c r="A74" s="389" t="s">
        <v>654</v>
      </c>
      <c r="B74" s="84" t="s">
        <v>604</v>
      </c>
      <c r="C74" s="534">
        <v>919160675</v>
      </c>
      <c r="D74" s="4" t="s">
        <v>605</v>
      </c>
      <c r="E74" s="84" t="s">
        <v>606</v>
      </c>
      <c r="F74" s="533" t="s">
        <v>655</v>
      </c>
      <c r="G74" s="535" t="s">
        <v>608</v>
      </c>
      <c r="H74" s="487" t="s">
        <v>93</v>
      </c>
      <c r="I74" s="487" t="s">
        <v>93</v>
      </c>
      <c r="J74" s="88">
        <f>SUMIF(Table10[Company],Companies[[#This Row],[Full company name]],Table10[Revenue value (NOK thousand)])</f>
        <v>3861005</v>
      </c>
    </row>
    <row r="75" spans="1:12" ht="15.75" x14ac:dyDescent="0.3">
      <c r="A75" s="389" t="s">
        <v>396</v>
      </c>
      <c r="B75" s="84" t="s">
        <v>604</v>
      </c>
      <c r="C75" s="536">
        <v>913561473</v>
      </c>
      <c r="D75" s="4" t="s">
        <v>605</v>
      </c>
      <c r="E75" s="84" t="s">
        <v>606</v>
      </c>
      <c r="F75" s="533" t="s">
        <v>656</v>
      </c>
      <c r="G75" s="535" t="s">
        <v>608</v>
      </c>
      <c r="H75" s="487" t="s">
        <v>93</v>
      </c>
      <c r="I75" s="487" t="s">
        <v>93</v>
      </c>
      <c r="J75" s="88">
        <f>SUMIF(Table10[Company],Companies[[#This Row],[Full company name]],Table10[Revenue value (NOK thousand)])</f>
        <v>-767849</v>
      </c>
    </row>
    <row r="76" spans="1:12" ht="15.75" x14ac:dyDescent="0.3">
      <c r="A76" s="389" t="s">
        <v>657</v>
      </c>
      <c r="B76" s="84" t="s">
        <v>604</v>
      </c>
      <c r="C76" s="534">
        <v>985224323</v>
      </c>
      <c r="D76" s="4" t="s">
        <v>605</v>
      </c>
      <c r="E76" s="84" t="s">
        <v>606</v>
      </c>
      <c r="F76" s="533" t="s">
        <v>658</v>
      </c>
      <c r="G76" s="535" t="s">
        <v>608</v>
      </c>
      <c r="H76" s="487" t="s">
        <v>93</v>
      </c>
      <c r="I76" s="487" t="s">
        <v>93</v>
      </c>
      <c r="J76" s="88">
        <f>SUMIF(Table10[Company],Companies[[#This Row],[Full company name]],Table10[Revenue value (NOK thousand)])</f>
        <v>-5679389</v>
      </c>
    </row>
    <row r="77" spans="1:12" ht="24" hidden="1" customHeight="1" x14ac:dyDescent="0.25">
      <c r="A77" s="84"/>
      <c r="B77" s="84" t="s">
        <v>659</v>
      </c>
      <c r="C77" s="4" t="s">
        <v>660</v>
      </c>
      <c r="D77" s="4" t="s">
        <v>661</v>
      </c>
      <c r="E77" s="84"/>
      <c r="F77" s="92" t="s">
        <v>662</v>
      </c>
      <c r="G77" s="92" t="s">
        <v>662</v>
      </c>
      <c r="H77" s="213" t="s">
        <v>663</v>
      </c>
      <c r="I77" s="213" t="s">
        <v>663</v>
      </c>
      <c r="J77" s="471"/>
      <c r="K77" s="330"/>
      <c r="L77" s="330"/>
    </row>
    <row r="78" spans="1:12" ht="24" hidden="1" customHeight="1" x14ac:dyDescent="0.25">
      <c r="A78" s="84"/>
      <c r="B78" s="84"/>
      <c r="C78" s="4" t="s">
        <v>660</v>
      </c>
      <c r="D78" s="4" t="s">
        <v>664</v>
      </c>
      <c r="E78" s="84"/>
      <c r="F78" s="92" t="s">
        <v>662</v>
      </c>
      <c r="G78" s="92" t="s">
        <v>662</v>
      </c>
      <c r="H78" s="213" t="s">
        <v>663</v>
      </c>
      <c r="I78" s="213" t="s">
        <v>663</v>
      </c>
      <c r="J78" s="88"/>
    </row>
    <row r="79" spans="1:12" ht="24" hidden="1" customHeight="1" x14ac:dyDescent="0.25">
      <c r="A79" s="84"/>
      <c r="B79" s="84"/>
      <c r="C79" s="4" t="s">
        <v>660</v>
      </c>
      <c r="D79" s="4" t="s">
        <v>664</v>
      </c>
      <c r="E79" s="84"/>
      <c r="F79" s="92" t="s">
        <v>662</v>
      </c>
      <c r="G79" s="92" t="s">
        <v>662</v>
      </c>
      <c r="H79" s="213" t="s">
        <v>663</v>
      </c>
      <c r="I79" s="213" t="s">
        <v>663</v>
      </c>
      <c r="J79" s="88"/>
    </row>
    <row r="80" spans="1:12" ht="24" hidden="1" customHeight="1" x14ac:dyDescent="0.25">
      <c r="A80" s="84" t="s">
        <v>665</v>
      </c>
      <c r="B80" s="84"/>
      <c r="C80" s="4" t="s">
        <v>660</v>
      </c>
      <c r="D80" s="84"/>
      <c r="E80" s="84"/>
      <c r="F80" s="92" t="s">
        <v>662</v>
      </c>
      <c r="G80" s="92" t="s">
        <v>662</v>
      </c>
      <c r="H80" s="213" t="s">
        <v>663</v>
      </c>
      <c r="I80" s="213" t="s">
        <v>663</v>
      </c>
      <c r="J80" s="88"/>
    </row>
    <row r="81" spans="1:11" ht="24" hidden="1" customHeight="1" x14ac:dyDescent="0.25">
      <c r="A81" s="331"/>
      <c r="B81" s="331"/>
      <c r="C81" s="482"/>
      <c r="D81" s="331"/>
      <c r="E81" s="331"/>
      <c r="F81" s="483"/>
      <c r="G81" s="483"/>
      <c r="H81" s="484"/>
      <c r="I81" s="484"/>
      <c r="J81" s="332"/>
      <c r="K81" s="496"/>
    </row>
    <row r="82" spans="1:11" s="131" customFormat="1" ht="24" customHeight="1" x14ac:dyDescent="0.25">
      <c r="A82" s="439"/>
      <c r="C82" s="439"/>
      <c r="D82" s="439"/>
      <c r="E82" s="472"/>
      <c r="F82" s="472"/>
      <c r="G82" s="439"/>
      <c r="H82" s="439"/>
      <c r="I82" s="439"/>
      <c r="J82" s="509"/>
      <c r="K82" s="485"/>
    </row>
    <row r="83" spans="1:11" ht="24" customHeight="1" x14ac:dyDescent="0.25">
      <c r="A83" s="636" t="s">
        <v>666</v>
      </c>
      <c r="B83" s="636"/>
      <c r="C83" s="636"/>
      <c r="D83" s="636"/>
      <c r="E83" s="636"/>
      <c r="F83" s="636"/>
      <c r="G83" s="636"/>
      <c r="H83" s="636"/>
      <c r="I83" s="636"/>
      <c r="J83" s="551"/>
      <c r="K83" s="486"/>
    </row>
    <row r="84" spans="1:11" ht="24" customHeight="1" x14ac:dyDescent="0.3">
      <c r="A84" s="85" t="s">
        <v>667</v>
      </c>
      <c r="B84" s="93" t="s">
        <v>668</v>
      </c>
      <c r="C84" s="93" t="s">
        <v>669</v>
      </c>
      <c r="D84" s="93" t="s">
        <v>670</v>
      </c>
      <c r="E84" s="4" t="s">
        <v>671</v>
      </c>
      <c r="F84" s="4" t="s">
        <v>672</v>
      </c>
      <c r="G84" s="4" t="s">
        <v>673</v>
      </c>
      <c r="H84" s="4" t="s">
        <v>674</v>
      </c>
      <c r="I84" s="4" t="s">
        <v>571</v>
      </c>
      <c r="J84" s="550"/>
    </row>
    <row r="85" spans="1:11" ht="24" hidden="1" customHeight="1" x14ac:dyDescent="0.3">
      <c r="A85" s="4" t="s">
        <v>675</v>
      </c>
      <c r="B85" s="93" t="s">
        <v>93</v>
      </c>
      <c r="C85" s="93" t="s">
        <v>676</v>
      </c>
      <c r="D85" s="93" t="s">
        <v>677</v>
      </c>
      <c r="E85" s="93" t="s">
        <v>93</v>
      </c>
      <c r="F85" s="84"/>
      <c r="G85" s="84" t="s">
        <v>678</v>
      </c>
      <c r="H85" s="84"/>
      <c r="I85" s="84" t="s">
        <v>679</v>
      </c>
      <c r="J85" s="84"/>
    </row>
    <row r="86" spans="1:11" ht="24" hidden="1" customHeight="1" x14ac:dyDescent="0.3">
      <c r="A86" s="4" t="s">
        <v>680</v>
      </c>
      <c r="B86" s="93" t="s">
        <v>681</v>
      </c>
      <c r="C86" s="93" t="s">
        <v>682</v>
      </c>
      <c r="D86" s="93" t="s">
        <v>683</v>
      </c>
      <c r="E86" s="93" t="s">
        <v>684</v>
      </c>
      <c r="F86" s="84"/>
      <c r="G86" s="84" t="s">
        <v>685</v>
      </c>
      <c r="H86" s="84"/>
      <c r="I86" s="84" t="s">
        <v>679</v>
      </c>
      <c r="J86" s="84"/>
    </row>
    <row r="87" spans="1:11" ht="24" hidden="1" customHeight="1" x14ac:dyDescent="0.3">
      <c r="A87" s="4" t="s">
        <v>680</v>
      </c>
      <c r="B87" s="93" t="s">
        <v>681</v>
      </c>
      <c r="C87" s="93" t="s">
        <v>682</v>
      </c>
      <c r="D87" s="93" t="s">
        <v>686</v>
      </c>
      <c r="E87" s="93" t="s">
        <v>684</v>
      </c>
      <c r="F87" s="84"/>
      <c r="G87" s="84" t="s">
        <v>522</v>
      </c>
      <c r="H87" s="84"/>
      <c r="I87" s="84" t="s">
        <v>679</v>
      </c>
      <c r="J87" s="84"/>
    </row>
    <row r="88" spans="1:11" ht="24" hidden="1" customHeight="1" x14ac:dyDescent="0.3">
      <c r="A88" s="273" t="s">
        <v>680</v>
      </c>
      <c r="B88" s="93" t="s">
        <v>681</v>
      </c>
      <c r="C88" s="93" t="s">
        <v>682</v>
      </c>
      <c r="D88" s="93" t="s">
        <v>687</v>
      </c>
      <c r="E88" s="93" t="s">
        <v>684</v>
      </c>
      <c r="F88" s="84"/>
      <c r="G88" s="84" t="s">
        <v>522</v>
      </c>
      <c r="H88" s="84"/>
      <c r="I88" s="84" t="s">
        <v>679</v>
      </c>
      <c r="J88" s="84"/>
    </row>
    <row r="89" spans="1:11" ht="24" hidden="1" customHeight="1" x14ac:dyDescent="0.3">
      <c r="A89" s="4" t="s">
        <v>688</v>
      </c>
      <c r="B89" s="93" t="s">
        <v>689</v>
      </c>
      <c r="C89" s="93" t="s">
        <v>690</v>
      </c>
      <c r="D89" s="93" t="s">
        <v>691</v>
      </c>
      <c r="E89" s="93" t="s">
        <v>684</v>
      </c>
      <c r="F89" s="84"/>
      <c r="G89" s="84" t="s">
        <v>519</v>
      </c>
      <c r="H89" s="84"/>
      <c r="I89" s="84" t="s">
        <v>679</v>
      </c>
      <c r="J89" s="84"/>
    </row>
    <row r="90" spans="1:11" ht="24" hidden="1" customHeight="1" x14ac:dyDescent="0.3">
      <c r="A90" s="4" t="s">
        <v>692</v>
      </c>
      <c r="B90" s="93" t="s">
        <v>693</v>
      </c>
      <c r="C90" s="93" t="s">
        <v>690</v>
      </c>
      <c r="D90" s="93" t="s">
        <v>694</v>
      </c>
      <c r="E90" s="93" t="s">
        <v>684</v>
      </c>
      <c r="G90" s="84" t="s">
        <v>678</v>
      </c>
      <c r="I90" s="84" t="s">
        <v>679</v>
      </c>
      <c r="J90" s="84"/>
    </row>
    <row r="91" spans="1:11" ht="24" hidden="1" customHeight="1" x14ac:dyDescent="0.3">
      <c r="A91" s="4" t="s">
        <v>692</v>
      </c>
      <c r="B91" s="93" t="s">
        <v>693</v>
      </c>
      <c r="C91" s="93" t="s">
        <v>690</v>
      </c>
      <c r="D91" s="93" t="s">
        <v>677</v>
      </c>
      <c r="E91" s="93" t="s">
        <v>684</v>
      </c>
      <c r="G91" s="84" t="s">
        <v>678</v>
      </c>
      <c r="I91" s="84" t="s">
        <v>679</v>
      </c>
      <c r="J91" s="84"/>
    </row>
    <row r="92" spans="1:11" ht="24" customHeight="1" x14ac:dyDescent="0.3">
      <c r="A92" s="84" t="s">
        <v>695</v>
      </c>
      <c r="B92" s="107" t="s">
        <v>695</v>
      </c>
      <c r="C92" s="107" t="s">
        <v>695</v>
      </c>
      <c r="D92" s="107" t="s">
        <v>695</v>
      </c>
      <c r="E92" s="107" t="s">
        <v>695</v>
      </c>
      <c r="F92" s="107" t="s">
        <v>695</v>
      </c>
      <c r="G92" s="107" t="s">
        <v>695</v>
      </c>
      <c r="H92" s="107" t="s">
        <v>695</v>
      </c>
      <c r="I92" s="107" t="s">
        <v>695</v>
      </c>
      <c r="J92" s="84"/>
    </row>
    <row r="93" spans="1:11" ht="24" hidden="1" customHeight="1" x14ac:dyDescent="0.3">
      <c r="A93" s="84"/>
      <c r="B93" s="93"/>
      <c r="C93" s="93"/>
      <c r="D93" s="93"/>
      <c r="E93" s="93"/>
      <c r="G93" s="84"/>
      <c r="I93" s="84"/>
      <c r="J93" s="84"/>
    </row>
    <row r="94" spans="1:11" ht="24" hidden="1" customHeight="1" x14ac:dyDescent="0.25">
      <c r="A94" s="264"/>
      <c r="B94" s="264"/>
      <c r="C94" s="264"/>
      <c r="D94" s="264"/>
      <c r="J94" s="84"/>
    </row>
    <row r="95" spans="1:11" ht="24" hidden="1" customHeight="1" thickBot="1" x14ac:dyDescent="0.3">
      <c r="A95" s="647"/>
      <c r="B95" s="648"/>
      <c r="C95" s="648"/>
      <c r="D95" s="648"/>
      <c r="E95" s="648"/>
      <c r="F95" s="648"/>
      <c r="G95" s="648"/>
      <c r="H95" s="648"/>
      <c r="I95" s="648"/>
    </row>
    <row r="96" spans="1:11" ht="24" hidden="1" customHeight="1" x14ac:dyDescent="0.25">
      <c r="A96" s="649"/>
      <c r="B96" s="650"/>
      <c r="C96" s="650"/>
      <c r="D96" s="650"/>
      <c r="E96" s="650"/>
      <c r="F96" s="650"/>
      <c r="G96" s="650"/>
      <c r="H96" s="650"/>
      <c r="I96" s="650"/>
      <c r="J96" s="84"/>
    </row>
    <row r="97" spans="1:10" s="131" customFormat="1" ht="228.6" customHeight="1" x14ac:dyDescent="0.25">
      <c r="A97" s="653" t="s">
        <v>696</v>
      </c>
      <c r="B97" s="654"/>
      <c r="C97" s="654"/>
      <c r="D97" s="655"/>
      <c r="E97" s="655"/>
      <c r="F97" s="655"/>
      <c r="G97" s="655"/>
      <c r="H97" s="655"/>
      <c r="I97" s="655"/>
      <c r="J97" s="439"/>
    </row>
    <row r="98" spans="1:10" ht="24" customHeight="1" thickBot="1" x14ac:dyDescent="0.3">
      <c r="A98" s="651"/>
      <c r="B98" s="652"/>
      <c r="C98" s="652"/>
      <c r="D98" s="264"/>
    </row>
    <row r="99" spans="1:10" ht="24" customHeight="1" x14ac:dyDescent="0.25">
      <c r="A99" s="589" t="s">
        <v>29</v>
      </c>
      <c r="B99" s="589"/>
      <c r="C99" s="589"/>
      <c r="D99" s="589"/>
      <c r="E99" s="589"/>
      <c r="F99" s="589"/>
      <c r="G99" s="589"/>
      <c r="H99" s="589"/>
      <c r="I99" s="589"/>
      <c r="J99" s="84"/>
    </row>
    <row r="100" spans="1:10" ht="24" customHeight="1" x14ac:dyDescent="0.25">
      <c r="A100" s="573" t="s">
        <v>697</v>
      </c>
      <c r="B100" s="573"/>
      <c r="C100" s="573"/>
      <c r="D100" s="573"/>
      <c r="E100" s="573"/>
      <c r="F100" s="573"/>
      <c r="G100" s="573"/>
      <c r="H100" s="573"/>
      <c r="I100" s="573"/>
    </row>
    <row r="101" spans="1:10" ht="24" customHeight="1" x14ac:dyDescent="0.25">
      <c r="A101" s="593" t="s">
        <v>698</v>
      </c>
      <c r="B101" s="593"/>
      <c r="C101" s="593"/>
      <c r="D101" s="593"/>
      <c r="E101" s="593"/>
      <c r="F101" s="593"/>
      <c r="G101" s="593"/>
      <c r="H101" s="593"/>
      <c r="I101" s="593"/>
      <c r="J101" s="84"/>
    </row>
    <row r="102" spans="1:10" ht="24" customHeight="1" x14ac:dyDescent="0.25">
      <c r="A102" s="643"/>
      <c r="B102" s="643"/>
      <c r="C102" s="643"/>
      <c r="D102" s="643"/>
      <c r="E102" s="643"/>
      <c r="F102" s="643"/>
      <c r="G102" s="643"/>
      <c r="H102" s="643"/>
      <c r="I102" s="643"/>
      <c r="J102" s="84"/>
    </row>
    <row r="107" spans="1:10" ht="24" customHeight="1" x14ac:dyDescent="0.25">
      <c r="E107" s="84"/>
      <c r="F107" s="84"/>
      <c r="G107" s="84"/>
      <c r="H107" s="84"/>
      <c r="I107" s="84"/>
    </row>
    <row r="112" spans="1:10" ht="24" customHeight="1" x14ac:dyDescent="0.25">
      <c r="J112" s="84"/>
    </row>
  </sheetData>
  <protectedRanges>
    <protectedRange algorithmName="SHA-512" hashValue="19r0bVvPR7yZA0UiYij7Tv1CBk3noIABvFePbLhCJ4nk3L6A+Fy+RdPPS3STf+a52x4pG2PQK4FAkXK9epnlIA==" saltValue="gQC4yrLvnbJqxYZ0KSEoZA==" spinCount="100000" sqref="F17" name="Government revenues"/>
  </protectedRanges>
  <mergeCells count="22">
    <mergeCell ref="A101:I101"/>
    <mergeCell ref="A102:I102"/>
    <mergeCell ref="A23:C23"/>
    <mergeCell ref="A83:I83"/>
    <mergeCell ref="A95:I95"/>
    <mergeCell ref="A96:I96"/>
    <mergeCell ref="A99:I99"/>
    <mergeCell ref="A100:I100"/>
    <mergeCell ref="A98:C98"/>
    <mergeCell ref="A97:I97"/>
    <mergeCell ref="A22:I22"/>
    <mergeCell ref="A2:I2"/>
    <mergeCell ref="A3:I3"/>
    <mergeCell ref="A4:I4"/>
    <mergeCell ref="A5:I5"/>
    <mergeCell ref="A6:I6"/>
    <mergeCell ref="A7:I7"/>
    <mergeCell ref="A8:I8"/>
    <mergeCell ref="A10:I10"/>
    <mergeCell ref="A11:I11"/>
    <mergeCell ref="A12:I12"/>
    <mergeCell ref="A13:I13"/>
  </mergeCells>
  <phoneticPr fontId="86" type="noConversion"/>
  <dataValidations count="3">
    <dataValidation allowBlank="1" showInputMessage="1" showErrorMessage="1" promptTitle="Company name" prompt="Input company name here._x000a__x000a_Please refrain from using acronyms, and input complete name." sqref="C69 C37:C38" xr:uid="{B617796C-3348-4FE9-842E-AC8C720F9CC8}"/>
    <dataValidation allowBlank="1" showInputMessage="1" showErrorMessage="1" promptTitle="Identification #" prompt="Please input unique identification number, such as TIN, organisational number or similar" sqref="C27 C29:C31 C33:C36 C39:C41 C43:C51 C53:C54 C56:C57 C59:C60 C62:C68 C73:C76 C71" xr:uid="{6E868D12-6FBD-4D30-BD32-20913D2FB08F}"/>
    <dataValidation type="list" allowBlank="1" showInputMessage="1" showErrorMessage="1" sqref="B40 B29" xr:uid="{4A3C4D5F-166B-419A-8B4E-0DB6EB1E2398}">
      <formula1>"&lt; Company type &gt;,State-owned enterprises &amp; public corporations,Private"</formula1>
    </dataValidation>
  </dataValidations>
  <hyperlinks>
    <hyperlink ref="J15" r:id="rId1" display="https://www.norskpetroleum.no/en/economy/transparency-eiti/" xr:uid="{37C8CD3D-CC95-473A-A32B-CBBB4A35B5DB}"/>
    <hyperlink ref="J18" r:id="rId2" display="https://www.regjeringen.no/contentassets/d6c6d3d65c5249bba2513feb79e928ab/nn-no/pdfs/stm202120220003000dddpdfs.pdf" xr:uid="{0E68CD2D-65D2-419C-AF71-E422C07726AC}"/>
    <hyperlink ref="J16" r:id="rId3" display="https://www.norskpetroleum.no/en/economy/transparency-eiti/" xr:uid="{198B42F2-C835-478B-8AD0-690C2545D102}"/>
    <hyperlink ref="J17" r:id="rId4" display="https://www.norskpetroleum.no/en/economy/transparency-eiti/" xr:uid="{E7CE3722-5844-436D-890B-5178F01BCC0B}"/>
    <hyperlink ref="J19" r:id="rId5" display="https://www.norskpetroleum.no/en/economy/transparency-eiti/" xr:uid="{503954A3-4F36-4289-A01D-8A3862438D83}"/>
    <hyperlink ref="J20" r:id="rId6" display="https://www.regjeringen.no/contentassets/d6c6d3d65c5249bba2513feb79e928ab/nn-no/pdfs/stm202120220003000dddpdfs.pdf" xr:uid="{6101AB5B-5B3C-40A3-A038-150EBD61FBC1}"/>
    <hyperlink ref="F29" r:id="rId7" display="https://akerbp.com/?msclkid=ff9e87b3cfb811ec932abaf21aafc457" xr:uid="{012C8658-F270-4139-8B95-DADC919799A8}"/>
    <hyperlink ref="G29" r:id="rId8" xr:uid="{C7A5E915-6433-4B64-9FC3-9871D28519F7}"/>
    <hyperlink ref="F27" r:id="rId9" display="https://www.shell.no/?msclkid=2c0a1bdacfb911ec807ffc7de9bb9c45" xr:uid="{476C5EDF-F12E-4AF0-9138-302D3F63FF24}"/>
    <hyperlink ref="F30" r:id="rId10" display="https://www.capeomega.com/?msclkid=3958cc96cfb911eca7d5e219856e1f79" xr:uid="{D78E398C-2E9A-45D4-9891-F61327F83921}"/>
    <hyperlink ref="F33" r:id="rId11" display="https://www.concedo.no/?msclkid=7bdb6342cfb911ec88282e38e1025c82" xr:uid="{ED00A237-537C-4195-91FA-6110C1D50EBB}"/>
    <hyperlink ref="F34" r:id="rId12" display="https://www.conocophillips.no/?msclkid=8a1c9cb5cfb911eca1a93ea441b46ad4" xr:uid="{790CC135-E21B-4679-AB75-209ED219F64F}"/>
    <hyperlink ref="F35" r:id="rId13" display="http://www.dno.no/?msclkid=97bee83bcfb911ec8ec3b5bfb8b8950f" xr:uid="{5A9932B4-984F-4B77-AFD7-8F74596593EB}"/>
    <hyperlink ref="F36" r:id="rId14" display="http://www.dno.no/?msclkid=97bee83bcfb911ec8ec3b5bfb8b8950f" xr:uid="{6D0A4833-3F6A-4A68-B11C-20D8D76DA41B}"/>
    <hyperlink ref="F40" r:id="rId15" xr:uid="{18AEDA54-1871-4806-87CF-A7AD491ECF1C}"/>
    <hyperlink ref="F44" r:id="rId16" display="https://www.ineos.no/?msclkid=52aa2ba0cfba11ec95e901b5c4054068" xr:uid="{41B21534-649D-4941-B107-B0DE7B230BCE}"/>
    <hyperlink ref="F46" r:id="rId17" display="https://www.kufpec.com/en/portfolio/euro-africa-region" xr:uid="{C75DE010-112D-4FF0-AA87-8374D6878781}"/>
    <hyperlink ref="F47" r:id="rId18" display="https://www.limepetroleum.com/?msclkid=c0f3f0c0cfba11ecbc07a64eaa27e870" xr:uid="{B740FC8F-4C96-4964-8DEA-52EA27005A15}"/>
    <hyperlink ref="F48" r:id="rId19" display="https://www.lotos.pl/en/702/lotos_group/our_companies/lotos_exploration__production_norge?msclkid=d25066dacfba11ecb50266642d323954" xr:uid="{096AE483-1D51-423B-8C36-C1DC84D06E7B}"/>
    <hyperlink ref="F49" r:id="rId20" display="https://www.lukoil.com/no/Company/BusinessOperation/GeographicReach/Europe/LUKOILinNorway?msclkid=2e918b16cfbb11ecbee1d77ff0b6b922" xr:uid="{94B5F52E-E1E2-4A63-A00D-780D2D9F9039}"/>
    <hyperlink ref="F50" r:id="rId21" display="https://lundin-energy-norway.com/?msclkid=494d49d0cfbb11ec985649d46bfb436d" xr:uid="{72DE2FB1-EDC7-4EE2-85C5-CA1014AFB4A4}"/>
    <hyperlink ref="F51" r:id="rId22" display="https://mvestenergy.no/?msclkid=59ac74bfcfbb11ec908320c7f6a9f9e5" xr:uid="{EC71D8A5-9904-4F78-946B-6AE110D41A6A}"/>
    <hyperlink ref="F52" r:id="rId23" display="https://www.mime-petroleum.com/?msclkid=6535a4c8cfbb11ecb263356eda981cb6" xr:uid="{43DC26E8-3C48-49CA-A251-843C4FB2E5C5}"/>
    <hyperlink ref="F54" r:id="rId24" display="https://molnorge.no/en/?msclkid=80cd41f9cfbb11ec99754ad37ae19b06" xr:uid="{FD1D5A22-C80C-4AF9-9438-38A4A34E57F7}"/>
    <hyperlink ref="F56" r:id="rId25" location="region=norway" display="https://www.neptuneenergy.com/operations - region=norway" xr:uid="{0E20AEC0-F788-4FEC-9B28-965B63DF884F}"/>
    <hyperlink ref="F58" r:id="rId26" display="https://northseainfrastructure.com/?msclkid=34e1f797cfbc11ecb60bbe26d6caef9f" xr:uid="{2082F980-EFC3-42FE-866C-26243363DABA}"/>
    <hyperlink ref="F59" r:id="rId27" display="https://www.okea.no/?msclkid=5802f650cfbc11ec9fbfb776bfc62311" xr:uid="{320DD879-CCD7-4793-AB58-1FB2C68C8EE7}"/>
    <hyperlink ref="F60" r:id="rId28" display="https://www.omv.no/no-no/om-omv-norge-as?msclkid=6774dce2cfbc11ecb6a7edc972c1371d" xr:uid="{9A8442DE-9D51-4966-AA04-52D2BF63E7DA}"/>
    <hyperlink ref="F61" r:id="rId29" display="https://onedyas.no/?msclkid=89829468cfbc11ec9f5f5e6c4cb65a33" xr:uid="{E0E2948B-759F-44D3-A20A-05CD833FE1E1}"/>
    <hyperlink ref="F62" r:id="rId30" display="https://www.pandionenergy.no/?msclkid=9b6fba75cfbc11ec8bf92ff8c85f3b79" xr:uid="{B3580599-AEB5-4DCC-B41C-BF4CDE489FC1}"/>
    <hyperlink ref="F63" r:id="rId31" display="https://petrolianoco.no/?msclkid=acd6971dcfbc11ec8d1fc854bce4f01d" xr:uid="{27C6CF01-D36D-4F38-A80E-8F0816732AC0}"/>
    <hyperlink ref="F64" r:id="rId32" display="https://npcc.no/member/149/?msclkid=bbe1406dcfbc11ecbc808389c9f9713e" xr:uid="{2808CE21-8648-495E-BCE4-D7FE16645A6B}"/>
    <hyperlink ref="F65" r:id="rId33" display="https://www.repsol.no/en/index.cshtml?msclkid=c7dd8c96cfbc11ec98e27c610137a486" xr:uid="{DBB362A0-925A-48AE-AABB-AA34E0FC9FFA}"/>
    <hyperlink ref="F66" r:id="rId34" location=":~:text=RN%20Nordic%20Oil%20AS%20is%20an%20Oslo-based%20indirectly,are%20the%20Russian%20state%20%2869.5%25%29%20and%20BP%20%2819.75%25%29.?msclkid=f4ceb1a2cfbc11ec91e7015041935b81" display="https://no.linkedin.com/company/rn-nordic-oil - :~:text=RN%20Nordic%20Oil%20AS%20is%20an%20Oslo-based%20indirectly,are%20the%20Russian%20state%20%2869.5%25%29%20and%20BP%20%2819.75%25%29.?msclkid=f4ceb1a2cfbc11ec91e7015041935b81" xr:uid="{71B49CC9-13D4-4154-99FE-A9E32310EF8B}"/>
    <hyperlink ref="F67" r:id="rId35" display="https://silexgas.com/?msclkid=2dbe3870cfbd11ecb71025d8e3daf1ac" xr:uid="{8570860E-7F95-4787-BFB5-A5680AD8C094}"/>
    <hyperlink ref="F69" r:id="rId36" display="https://source-energy.no/?msclkid=3c485f2dcfbd11ec859fb9c72be22413" xr:uid="{4EE09C5D-87EF-47ED-A811-92BB8E7BDE6B}"/>
    <hyperlink ref="F70" r:id="rId37" display="https://www.spirit-energy.com/?lang=en" xr:uid="{BF1B6B57-43DE-4DE1-8036-E4455A4EEF94}"/>
    <hyperlink ref="F71" r:id="rId38" display="https://www.suncor.com/en-ca/what-we-do/exploration-and-production/norway?msclkid=61fe8f37cfbd11ecbf2a81312b0ec96e" xr:uid="{384E82F9-5D9F-4EDF-9F87-3FA45B648DA4}"/>
    <hyperlink ref="F72" r:id="rId39" display="https://sval-energi.no/?msclkid=7b74162dcfbd11ecb801012c21ad4cd6" xr:uid="{40365EA4-E843-4E52-A358-F7E2BD13E660}"/>
    <hyperlink ref="F73" r:id="rId40" display="https://corporate.totalenergies.no/total-i-norge/total?msclkid=92bab9e1cfbd11eca03cc1c8810060b1" xr:uid="{0783180B-F165-4D82-B103-FD8FC32F7F5E}"/>
    <hyperlink ref="F74" r:id="rId41" display="https://varenergi.no/no/?msclkid=a32c7f93cfbd11ec95f16e25e9b0e2ff" xr:uid="{D39C84FC-EBDF-452C-8B7B-9BB079D475C4}"/>
    <hyperlink ref="F75" r:id="rId42" display="https://wellesley.no/?msclkid=af415792cfbd11ecb5bcac797d1b5d37" xr:uid="{FFD21BD2-25F4-4627-A712-10F72CB091C2}"/>
    <hyperlink ref="F76" r:id="rId43" display="https://wintershalldea.no/en?msclkid=c3f2cc96cfbd11ecb60156be37dc85cd" xr:uid="{2617728C-4495-40EA-93F9-058E589039D0}"/>
    <hyperlink ref="F32" r:id="rId44" display="https://www.harbourenergy.com/operations/norway/" xr:uid="{EEA98DAD-FD9F-4D9E-9E07-35DD76280E2D}"/>
    <hyperlink ref="G30" r:id="rId45" xr:uid="{99F3D706-801C-43B6-9FB9-E4085034683E}"/>
    <hyperlink ref="G31" r:id="rId46" xr:uid="{9A67801F-DDC2-4FA7-A626-BD28E782B072}"/>
    <hyperlink ref="G32" r:id="rId47" xr:uid="{7B91C76C-BA7F-4B57-A8B4-E44B9E240DE2}"/>
    <hyperlink ref="G33" r:id="rId48" xr:uid="{0B6BA1E2-E685-4BAD-B373-ABC5E5804A67}"/>
    <hyperlink ref="G34" r:id="rId49" xr:uid="{99B8758F-F4A0-4218-88E1-6AB9438E4B9F}"/>
    <hyperlink ref="G35" r:id="rId50" xr:uid="{F1DA1997-50A7-4985-B75D-AE29797E6E4B}"/>
    <hyperlink ref="G36" r:id="rId51" xr:uid="{DABF483E-9CAD-4D59-BE98-8029AE74BDCF}"/>
    <hyperlink ref="G37" r:id="rId52" xr:uid="{CB788A24-9CD8-497E-BCBD-1E7A3F9ECCAF}"/>
    <hyperlink ref="G38" r:id="rId53" xr:uid="{991DBD51-7462-4140-9832-50B13E4F7511}"/>
    <hyperlink ref="G39" r:id="rId54" xr:uid="{4D01A7AA-45F6-4008-9692-B0E032DF1985}"/>
    <hyperlink ref="G40" r:id="rId55" xr:uid="{4011D2C2-9780-490D-B081-5AC992174C4C}"/>
    <hyperlink ref="G41" r:id="rId56" xr:uid="{6C35195E-50F8-4C44-9C3A-370419F504FB}"/>
    <hyperlink ref="G42" r:id="rId57" xr:uid="{8F1D6E1D-5DA1-4043-8990-816F40F35F2A}"/>
    <hyperlink ref="G44" r:id="rId58" xr:uid="{CD331DAF-4EF6-4536-9E27-E7F5DC05FE97}"/>
    <hyperlink ref="G43" r:id="rId59" xr:uid="{456E4E45-3588-4B94-A412-2BB691498884}"/>
    <hyperlink ref="G45" r:id="rId60" xr:uid="{CC426712-34BA-4251-9B19-56B739721BB1}"/>
    <hyperlink ref="G46" r:id="rId61" xr:uid="{C44E0D3F-4653-4AC8-8DFF-809B09A0833F}"/>
    <hyperlink ref="G47" r:id="rId62" xr:uid="{11050908-9436-4902-9932-B0DFF0F42CC6}"/>
    <hyperlink ref="G48" r:id="rId63" xr:uid="{C9646B5A-1656-41AF-9093-D21DA1411621}"/>
    <hyperlink ref="G49" r:id="rId64" xr:uid="{3BE54693-A2FC-40AE-A5D5-76AECA7412B1}"/>
    <hyperlink ref="G50" r:id="rId65" xr:uid="{EF17AC4F-A586-4F47-85EA-CE17E2889447}"/>
    <hyperlink ref="G51" r:id="rId66" xr:uid="{DC5D5157-44DC-4C76-85E5-05D1FAB723AB}"/>
    <hyperlink ref="G52" r:id="rId67" xr:uid="{86D80F09-50D2-4A58-8084-E9274E9B03A6}"/>
    <hyperlink ref="G54" r:id="rId68" xr:uid="{A6627AB5-A0DC-49C4-B613-61DB65E59477}"/>
    <hyperlink ref="G53" r:id="rId69" xr:uid="{4DAE4D39-90F4-496E-BF56-6618055A77CC}"/>
    <hyperlink ref="G55" r:id="rId70" xr:uid="{0BA7772F-3667-4DEE-9D8D-F334D72E1C00}"/>
    <hyperlink ref="G56" r:id="rId71" xr:uid="{38274D4D-2B9D-4219-80CD-B1CAD59A7CEB}"/>
    <hyperlink ref="G57" r:id="rId72" xr:uid="{F87A7550-A4C2-40F8-925E-FFA8783D5786}"/>
    <hyperlink ref="G58" r:id="rId73" xr:uid="{3301A2F9-4743-447C-86A2-E545CA90D66A}"/>
    <hyperlink ref="G59" r:id="rId74" xr:uid="{EBB32097-8915-4BF9-B6C6-53E86581E608}"/>
    <hyperlink ref="G60" r:id="rId75" xr:uid="{019BEA16-FACE-498F-A06A-FBE3A7632CD5}"/>
    <hyperlink ref="G61" r:id="rId76" xr:uid="{E9FDE586-E777-47A9-8356-66F91D8B3C65}"/>
    <hyperlink ref="G62" r:id="rId77" xr:uid="{1103096B-9B9A-4B95-A200-86DE994EB270}"/>
    <hyperlink ref="G63" r:id="rId78" xr:uid="{9FB759F0-DEC5-47AC-BDA1-4512EA3CAAE6}"/>
    <hyperlink ref="G64" r:id="rId79" xr:uid="{F84DEA25-8144-44A0-BCF4-BBDB47EB5EC9}"/>
    <hyperlink ref="G65" r:id="rId80" xr:uid="{16D41B43-5478-4D76-A20F-D3BD0447DE81}"/>
    <hyperlink ref="G66" r:id="rId81" xr:uid="{3C5B99E9-C12B-48C5-8F6E-27E90E2A911C}"/>
    <hyperlink ref="G67" r:id="rId82" xr:uid="{53709124-C314-4535-BF5D-781AECBD24DB}"/>
    <hyperlink ref="G68" r:id="rId83" xr:uid="{AECAA3E4-C8CC-4065-85EF-1159D454D304}"/>
    <hyperlink ref="G69" r:id="rId84" xr:uid="{094544AF-9865-436D-88BE-F68F0947AB85}"/>
    <hyperlink ref="G70" r:id="rId85" xr:uid="{2CC8E8DC-0E5A-4405-B9FC-10A0B7FF4820}"/>
    <hyperlink ref="G71" r:id="rId86" xr:uid="{AE273E31-7181-4DCC-9D74-77FAE5CEBB8A}"/>
    <hyperlink ref="G72" r:id="rId87" xr:uid="{A6CD950D-E4D6-46B8-8D82-AC3F2BB5685E}"/>
    <hyperlink ref="G73" r:id="rId88" xr:uid="{BC7B08C2-B4E4-4D4A-9A91-47EC3DE21988}"/>
    <hyperlink ref="G74" r:id="rId89" xr:uid="{1F111E6C-589A-480B-AE90-B1AA9CB2059B}"/>
    <hyperlink ref="G75" r:id="rId90" xr:uid="{63B20276-9810-4158-BA71-9E2197651D43}"/>
    <hyperlink ref="G76" r:id="rId91" xr:uid="{54AA99B8-A894-474C-BC05-19623E0FB0FD}"/>
    <hyperlink ref="F41" r:id="rId92" display="https://www.exxonmobil.no/" xr:uid="{EC57C13D-8E05-4E13-A2BE-C5B47CB381AA}"/>
    <hyperlink ref="F45" r:id="rId93" display="https://www.inpex.co.jp/english/" xr:uid="{1A4AFC90-4BF1-4067-BC3B-A925B995C215}"/>
    <hyperlink ref="F42" r:id="rId94" display="https://www.horisontenergi.no/investor-relations-hrgi/" xr:uid="{C7D47BBE-3EC3-4957-8718-945D7B2B23A9}"/>
  </hyperlinks>
  <pageMargins left="0.25" right="0.25" top="0.75" bottom="0.75" header="0.3" footer="0.3"/>
  <pageSetup paperSize="8" fitToHeight="0" orientation="landscape" horizontalDpi="2400" verticalDpi="2400" r:id="rId95"/>
  <tableParts count="3">
    <tablePart r:id="rId96"/>
    <tablePart r:id="rId97"/>
    <tablePart r:id="rId98"/>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678A4-CEFB-3347-A462-C54DA69D53A5}">
  <sheetPr codeName="Sheet14">
    <tabColor theme="2" tint="-9.9978637043366805E-2"/>
  </sheetPr>
  <dimension ref="B1:U82"/>
  <sheetViews>
    <sheetView showGridLines="0" topLeftCell="H14" zoomScale="90" zoomScaleNormal="90" workbookViewId="0">
      <selection activeCell="I53" sqref="I53:J53"/>
    </sheetView>
  </sheetViews>
  <sheetFormatPr defaultColWidth="8.5" defaultRowHeight="15.75" x14ac:dyDescent="0.3"/>
  <cols>
    <col min="1" max="1" width="2.5" style="93" customWidth="1"/>
    <col min="2" max="5" width="0" style="93" hidden="1" customWidth="1"/>
    <col min="6" max="6" width="50.5" style="93" customWidth="1"/>
    <col min="7" max="7" width="16.5" style="93" customWidth="1"/>
    <col min="8" max="8" width="24.25" style="93" customWidth="1"/>
    <col min="9" max="9" width="16.5" style="93" customWidth="1"/>
    <col min="10" max="10" width="52.875" style="93" customWidth="1"/>
    <col min="11" max="11" width="15.5" style="93" bestFit="1" customWidth="1"/>
    <col min="12" max="12" width="2.5" style="93" customWidth="1"/>
    <col min="13" max="13" width="19.5" style="93" bestFit="1" customWidth="1"/>
    <col min="14" max="14" width="73.5" style="93" bestFit="1" customWidth="1"/>
    <col min="15" max="15" width="4" style="93" customWidth="1"/>
    <col min="16" max="17" width="8.5" style="93"/>
    <col min="18" max="18" width="21" style="93" bestFit="1" customWidth="1"/>
    <col min="19" max="19" width="8.5" style="93"/>
    <col min="20" max="20" width="21" style="93" bestFit="1" customWidth="1"/>
    <col min="21" max="16384" width="8.5" style="93"/>
  </cols>
  <sheetData>
    <row r="1" spans="6:14" s="4" customFormat="1" ht="15.75" hidden="1" customHeight="1" x14ac:dyDescent="0.25"/>
    <row r="2" spans="6:14" s="4" customFormat="1" hidden="1" x14ac:dyDescent="0.25"/>
    <row r="3" spans="6:14" s="4" customFormat="1" hidden="1" x14ac:dyDescent="0.25">
      <c r="N3" s="98" t="s">
        <v>699</v>
      </c>
    </row>
    <row r="4" spans="6:14" s="4" customFormat="1" hidden="1" x14ac:dyDescent="0.25">
      <c r="N4" s="98" t="str">
        <f>[1]Introduction!G4</f>
        <v>YYYY-MM-DD</v>
      </c>
    </row>
    <row r="5" spans="6:14" s="4" customFormat="1" hidden="1" x14ac:dyDescent="0.25"/>
    <row r="6" spans="6:14" s="4" customFormat="1" hidden="1" x14ac:dyDescent="0.25"/>
    <row r="7" spans="6:14" s="4" customFormat="1" x14ac:dyDescent="0.25"/>
    <row r="8" spans="6:14" s="4" customFormat="1" x14ac:dyDescent="0.25">
      <c r="F8" s="637" t="s">
        <v>700</v>
      </c>
      <c r="G8" s="637"/>
      <c r="H8" s="637"/>
      <c r="I8" s="637"/>
      <c r="J8" s="637"/>
      <c r="K8" s="637"/>
      <c r="L8" s="637"/>
      <c r="M8" s="637"/>
      <c r="N8" s="637"/>
    </row>
    <row r="9" spans="6:14" s="4" customFormat="1" ht="24" x14ac:dyDescent="0.25">
      <c r="F9" s="657" t="s">
        <v>34</v>
      </c>
      <c r="G9" s="657"/>
      <c r="H9" s="657"/>
      <c r="I9" s="657"/>
      <c r="J9" s="657"/>
      <c r="K9" s="657"/>
      <c r="L9" s="657"/>
      <c r="M9" s="657"/>
      <c r="N9" s="657"/>
    </row>
    <row r="10" spans="6:14" s="4" customFormat="1" x14ac:dyDescent="0.25">
      <c r="F10" s="658" t="s">
        <v>701</v>
      </c>
      <c r="G10" s="658"/>
      <c r="H10" s="658"/>
      <c r="I10" s="658"/>
      <c r="J10" s="658"/>
      <c r="K10" s="658"/>
      <c r="L10" s="658"/>
      <c r="M10" s="658"/>
      <c r="N10" s="658"/>
    </row>
    <row r="11" spans="6:14" s="4" customFormat="1" x14ac:dyDescent="0.25">
      <c r="F11" s="581" t="s">
        <v>702</v>
      </c>
      <c r="G11" s="581"/>
      <c r="H11" s="581"/>
      <c r="I11" s="581"/>
      <c r="J11" s="581"/>
      <c r="K11" s="581"/>
      <c r="L11" s="581"/>
      <c r="M11" s="581"/>
      <c r="N11" s="581"/>
    </row>
    <row r="12" spans="6:14" s="4" customFormat="1" x14ac:dyDescent="0.25">
      <c r="F12" s="581" t="s">
        <v>703</v>
      </c>
      <c r="G12" s="581"/>
      <c r="H12" s="581"/>
      <c r="I12" s="581"/>
      <c r="J12" s="581"/>
      <c r="K12" s="581"/>
      <c r="L12" s="581"/>
      <c r="M12" s="581"/>
      <c r="N12" s="581"/>
    </row>
    <row r="13" spans="6:14" s="4" customFormat="1" x14ac:dyDescent="0.25">
      <c r="F13" s="656" t="s">
        <v>704</v>
      </c>
      <c r="G13" s="656"/>
      <c r="H13" s="656"/>
      <c r="I13" s="656"/>
      <c r="J13" s="656"/>
      <c r="K13" s="656"/>
      <c r="L13" s="656"/>
      <c r="M13" s="656"/>
      <c r="N13" s="656"/>
    </row>
    <row r="14" spans="6:14" s="4" customFormat="1" x14ac:dyDescent="0.25">
      <c r="F14" s="660" t="s">
        <v>705</v>
      </c>
      <c r="G14" s="660"/>
      <c r="H14" s="660"/>
      <c r="I14" s="660"/>
      <c r="J14" s="660"/>
      <c r="K14" s="660"/>
      <c r="L14" s="660"/>
      <c r="M14" s="660"/>
      <c r="N14" s="660"/>
    </row>
    <row r="15" spans="6:14" s="4" customFormat="1" x14ac:dyDescent="0.25">
      <c r="F15" s="661" t="s">
        <v>706</v>
      </c>
      <c r="G15" s="661"/>
      <c r="H15" s="661"/>
      <c r="I15" s="661"/>
      <c r="J15" s="661"/>
      <c r="K15" s="661"/>
      <c r="L15" s="661"/>
      <c r="M15" s="661"/>
      <c r="N15" s="661"/>
    </row>
    <row r="16" spans="6:14" s="4" customFormat="1" x14ac:dyDescent="0.3">
      <c r="F16" s="662" t="s">
        <v>38</v>
      </c>
      <c r="G16" s="663"/>
      <c r="H16" s="663"/>
      <c r="I16" s="663"/>
      <c r="J16" s="663"/>
      <c r="K16" s="663"/>
      <c r="L16" s="663"/>
      <c r="M16" s="663"/>
      <c r="N16" s="663"/>
    </row>
    <row r="17" spans="2:21" s="4" customFormat="1" x14ac:dyDescent="0.25"/>
    <row r="18" spans="2:21" s="4" customFormat="1" ht="24" x14ac:dyDescent="0.25">
      <c r="F18" s="664" t="s">
        <v>707</v>
      </c>
      <c r="G18" s="664"/>
      <c r="H18" s="664"/>
      <c r="I18" s="664"/>
      <c r="J18" s="664"/>
      <c r="K18" s="664"/>
      <c r="M18" s="665" t="s">
        <v>708</v>
      </c>
      <c r="N18" s="665"/>
    </row>
    <row r="19" spans="2:21" s="4" customFormat="1" ht="15.75" customHeight="1" x14ac:dyDescent="0.25">
      <c r="M19" s="666" t="s">
        <v>709</v>
      </c>
      <c r="N19" s="666"/>
    </row>
    <row r="20" spans="2:21" x14ac:dyDescent="0.3">
      <c r="F20" s="667" t="s">
        <v>710</v>
      </c>
      <c r="G20" s="667"/>
      <c r="H20" s="667"/>
      <c r="I20" s="667"/>
      <c r="J20" s="667"/>
      <c r="K20" s="668"/>
      <c r="M20" s="4"/>
      <c r="N20" s="4"/>
    </row>
    <row r="21" spans="2:21" ht="24" x14ac:dyDescent="0.3">
      <c r="B21" s="99" t="s">
        <v>711</v>
      </c>
      <c r="C21" s="99" t="s">
        <v>712</v>
      </c>
      <c r="D21" s="99" t="s">
        <v>713</v>
      </c>
      <c r="E21" s="99" t="s">
        <v>714</v>
      </c>
      <c r="F21" s="93" t="s">
        <v>715</v>
      </c>
      <c r="G21" s="93" t="s">
        <v>598</v>
      </c>
      <c r="H21" s="93" t="s">
        <v>716</v>
      </c>
      <c r="I21" s="93" t="s">
        <v>717</v>
      </c>
      <c r="J21" s="93" t="s">
        <v>718</v>
      </c>
      <c r="K21" s="4" t="s">
        <v>571</v>
      </c>
      <c r="M21" s="657" t="s">
        <v>719</v>
      </c>
      <c r="N21" s="657"/>
    </row>
    <row r="22" spans="2:21" ht="15.75" hidden="1" customHeight="1" x14ac:dyDescent="0.3">
      <c r="B22" s="99" t="str">
        <f>IFERROR(VLOOKUP(Government_revenues_table[[#This Row],[GFS Classification]],[1]!Table6_GFS_codes_classification[#Data],COLUMNS($F:F)+3,FALSE),"Do not enter data")</f>
        <v>Do not enter data</v>
      </c>
      <c r="C22" s="99" t="str">
        <f>IFERROR(VLOOKUP(Government_revenues_table[[#This Row],[GFS Classification]],[1]!Table6_GFS_codes_classification[#Data],COLUMNS($F:G)+3,FALSE),"Do not enter data")</f>
        <v>Do not enter data</v>
      </c>
      <c r="D22" s="99" t="str">
        <f>IFERROR(VLOOKUP(Government_revenues_table[[#This Row],[GFS Classification]],[1]!Table6_GFS_codes_classification[#Data],COLUMNS($F:H)+3,FALSE),"Do not enter data")</f>
        <v>Do not enter data</v>
      </c>
      <c r="E22" s="99" t="str">
        <f>IFERROR(VLOOKUP(Government_revenues_table[[#This Row],[GFS Classification]],[1]!Table6_GFS_codes_classification[#Data],COLUMNS($F:I)+3,FALSE),"Do not enter data")</f>
        <v>Do not enter data</v>
      </c>
      <c r="F22" s="93" t="s">
        <v>720</v>
      </c>
      <c r="G22" s="4" t="s">
        <v>661</v>
      </c>
      <c r="H22" s="93" t="s">
        <v>721</v>
      </c>
      <c r="I22" s="93" t="s">
        <v>722</v>
      </c>
      <c r="J22" s="100"/>
      <c r="K22" s="93" t="s">
        <v>520</v>
      </c>
      <c r="M22" s="669" t="s">
        <v>723</v>
      </c>
      <c r="N22" s="669"/>
    </row>
    <row r="23" spans="2:21" ht="15.75" hidden="1" customHeight="1" x14ac:dyDescent="0.3">
      <c r="B23" s="99" t="str">
        <f>IFERROR(VLOOKUP(Government_revenues_table[[#This Row],[GFS Classification]],[1]!Table6_GFS_codes_classification[#Data],COLUMNS($F:F)+3,FALSE),"Do not enter data")</f>
        <v>Do not enter data</v>
      </c>
      <c r="C23" s="99" t="str">
        <f>IFERROR(VLOOKUP(Government_revenues_table[[#This Row],[GFS Classification]],[1]!Table6_GFS_codes_classification[#Data],COLUMNS($F:G)+3,FALSE),"Do not enter data")</f>
        <v>Do not enter data</v>
      </c>
      <c r="D23" s="99" t="str">
        <f>IFERROR(VLOOKUP(Government_revenues_table[[#This Row],[GFS Classification]],[1]!Table6_GFS_codes_classification[#Data],COLUMNS($F:H)+3,FALSE),"Do not enter data")</f>
        <v>Do not enter data</v>
      </c>
      <c r="E23" s="99" t="str">
        <f>IFERROR(VLOOKUP(Government_revenues_table[[#This Row],[GFS Classification]],[1]!Table6_GFS_codes_classification[#Data],COLUMNS($F:I)+3,FALSE),"Do not enter data")</f>
        <v>Do not enter data</v>
      </c>
      <c r="F23" s="93" t="s">
        <v>724</v>
      </c>
      <c r="G23" s="4" t="s">
        <v>605</v>
      </c>
      <c r="H23" s="93" t="s">
        <v>725</v>
      </c>
      <c r="I23" s="93" t="s">
        <v>722</v>
      </c>
      <c r="J23" s="100">
        <v>0</v>
      </c>
      <c r="K23" s="93" t="s">
        <v>520</v>
      </c>
      <c r="M23" s="669"/>
      <c r="N23" s="669"/>
    </row>
    <row r="24" spans="2:21" ht="15.75" hidden="1" customHeight="1" x14ac:dyDescent="0.3">
      <c r="B24" s="99" t="str">
        <f>IFERROR(VLOOKUP(Government_revenues_table[[#This Row],[GFS Classification]],[1]!Table6_GFS_codes_classification[#Data],COLUMNS($F:F)+3,FALSE),"Do not enter data")</f>
        <v>Do not enter data</v>
      </c>
      <c r="C24" s="99" t="str">
        <f>IFERROR(VLOOKUP(Government_revenues_table[[#This Row],[GFS Classification]],[1]!Table6_GFS_codes_classification[#Data],COLUMNS($F:G)+3,FALSE),"Do not enter data")</f>
        <v>Do not enter data</v>
      </c>
      <c r="D24" s="99" t="str">
        <f>IFERROR(VLOOKUP(Government_revenues_table[[#This Row],[GFS Classification]],[1]!Table6_GFS_codes_classification[#Data],COLUMNS($F:H)+3,FALSE),"Do not enter data")</f>
        <v>Do not enter data</v>
      </c>
      <c r="E24" s="99" t="str">
        <f>IFERROR(VLOOKUP(Government_revenues_table[[#This Row],[GFS Classification]],[1]!Table6_GFS_codes_classification[#Data],COLUMNS($F:I)+3,FALSE),"Do not enter data")</f>
        <v>Do not enter data</v>
      </c>
      <c r="F24" s="93" t="s">
        <v>726</v>
      </c>
      <c r="G24" s="4" t="s">
        <v>727</v>
      </c>
      <c r="H24" s="93" t="s">
        <v>728</v>
      </c>
      <c r="I24" s="93" t="s">
        <v>729</v>
      </c>
      <c r="J24" s="100">
        <v>0</v>
      </c>
      <c r="K24" s="93" t="s">
        <v>520</v>
      </c>
      <c r="M24" s="669"/>
      <c r="N24" s="669"/>
    </row>
    <row r="25" spans="2:21" ht="15.75" hidden="1" customHeight="1" x14ac:dyDescent="0.3">
      <c r="B25" s="99" t="str">
        <f>IFERROR(VLOOKUP(Government_revenues_table[[#This Row],[GFS Classification]],[1]!Table6_GFS_codes_classification[#Data],COLUMNS($F:F)+3,FALSE),"Do not enter data")</f>
        <v>Do not enter data</v>
      </c>
      <c r="C25" s="99" t="str">
        <f>IFERROR(VLOOKUP(Government_revenues_table[[#This Row],[GFS Classification]],[1]!Table6_GFS_codes_classification[#Data],COLUMNS($F:G)+3,FALSE),"Do not enter data")</f>
        <v>Do not enter data</v>
      </c>
      <c r="D25" s="99" t="str">
        <f>IFERROR(VLOOKUP(Government_revenues_table[[#This Row],[GFS Classification]],[1]!Table6_GFS_codes_classification[#Data],COLUMNS($F:H)+3,FALSE),"Do not enter data")</f>
        <v>Do not enter data</v>
      </c>
      <c r="E25" s="99" t="str">
        <f>IFERROR(VLOOKUP(Government_revenues_table[[#This Row],[GFS Classification]],[1]!Table6_GFS_codes_classification[#Data],COLUMNS($F:I)+3,FALSE),"Do not enter data")</f>
        <v>Do not enter data</v>
      </c>
      <c r="F25" s="93" t="s">
        <v>730</v>
      </c>
      <c r="G25" s="4" t="s">
        <v>727</v>
      </c>
      <c r="H25" s="93" t="s">
        <v>731</v>
      </c>
      <c r="I25" s="93" t="s">
        <v>729</v>
      </c>
      <c r="J25" s="100"/>
      <c r="K25" s="93" t="s">
        <v>520</v>
      </c>
      <c r="M25" s="669"/>
      <c r="N25" s="669"/>
    </row>
    <row r="26" spans="2:21" ht="15.75" hidden="1" customHeight="1" x14ac:dyDescent="0.3">
      <c r="B26" s="99" t="str">
        <f>IFERROR(VLOOKUP(Government_revenues_table[[#This Row],[GFS Classification]],[1]!Table6_GFS_codes_classification[#Data],COLUMNS($F:F)+3,FALSE),"Do not enter data")</f>
        <v>Do not enter data</v>
      </c>
      <c r="C26" s="99" t="str">
        <f>IFERROR(VLOOKUP(Government_revenues_table[[#This Row],[GFS Classification]],[1]!Table6_GFS_codes_classification[#Data],COLUMNS($F:G)+3,FALSE),"Do not enter data")</f>
        <v>Do not enter data</v>
      </c>
      <c r="D26" s="99" t="str">
        <f>IFERROR(VLOOKUP(Government_revenues_table[[#This Row],[GFS Classification]],[1]!Table6_GFS_codes_classification[#Data],COLUMNS($F:H)+3,FALSE),"Do not enter data")</f>
        <v>Do not enter data</v>
      </c>
      <c r="E26" s="99" t="str">
        <f>IFERROR(VLOOKUP(Government_revenues_table[[#This Row],[GFS Classification]],[1]!Table6_GFS_codes_classification[#Data],COLUMNS($F:I)+3,FALSE),"Do not enter data")</f>
        <v>Do not enter data</v>
      </c>
      <c r="F26" s="93" t="s">
        <v>726</v>
      </c>
      <c r="G26" s="4" t="s">
        <v>605</v>
      </c>
      <c r="H26" s="93" t="s">
        <v>732</v>
      </c>
      <c r="I26" s="93" t="s">
        <v>733</v>
      </c>
      <c r="J26" s="100">
        <v>0</v>
      </c>
      <c r="K26" s="93" t="s">
        <v>520</v>
      </c>
      <c r="M26" s="669"/>
      <c r="N26" s="669"/>
    </row>
    <row r="27" spans="2:21" hidden="1" x14ac:dyDescent="0.3">
      <c r="B27" s="99" t="str">
        <f>IFERROR(VLOOKUP(Government_revenues_table[[#This Row],[GFS Classification]],[1]!Table6_GFS_codes_classification[#Data],COLUMNS($F:F)+3,FALSE),"Do not enter data")</f>
        <v>Do not enter data</v>
      </c>
      <c r="C27" s="99" t="str">
        <f>IFERROR(VLOOKUP(Government_revenues_table[[#This Row],[GFS Classification]],[1]!Table6_GFS_codes_classification[#Data],COLUMNS($F:G)+3,FALSE),"Do not enter data")</f>
        <v>Do not enter data</v>
      </c>
      <c r="D27" s="99" t="str">
        <f>IFERROR(VLOOKUP(Government_revenues_table[[#This Row],[GFS Classification]],[1]!Table6_GFS_codes_classification[#Data],COLUMNS($F:H)+3,FALSE),"Do not enter data")</f>
        <v>Do not enter data</v>
      </c>
      <c r="E27" s="99" t="str">
        <f>IFERROR(VLOOKUP(Government_revenues_table[[#This Row],[GFS Classification]],[1]!Table6_GFS_codes_classification[#Data],COLUMNS($F:I)+3,FALSE),"Do not enter data")</f>
        <v>Do not enter data</v>
      </c>
      <c r="F27" s="93" t="s">
        <v>734</v>
      </c>
      <c r="G27" s="4" t="s">
        <v>605</v>
      </c>
      <c r="H27" s="93" t="s">
        <v>735</v>
      </c>
      <c r="I27" s="93" t="s">
        <v>733</v>
      </c>
      <c r="J27" s="100"/>
      <c r="K27" s="93" t="s">
        <v>520</v>
      </c>
      <c r="M27" s="670" t="s">
        <v>736</v>
      </c>
      <c r="N27" s="670"/>
    </row>
    <row r="28" spans="2:21" hidden="1" x14ac:dyDescent="0.3">
      <c r="B28" s="99" t="str">
        <f>IFERROR(VLOOKUP(Government_revenues_table[[#This Row],[GFS Classification]],[1]!Table6_GFS_codes_classification[#Data],COLUMNS($F:F)+3,FALSE),"Do not enter data")</f>
        <v>Do not enter data</v>
      </c>
      <c r="C28" s="99" t="str">
        <f>IFERROR(VLOOKUP(Government_revenues_table[[#This Row],[GFS Classification]],[1]!Table6_GFS_codes_classification[#Data],COLUMNS($F:G)+3,FALSE),"Do not enter data")</f>
        <v>Do not enter data</v>
      </c>
      <c r="D28" s="99" t="str">
        <f>IFERROR(VLOOKUP(Government_revenues_table[[#This Row],[GFS Classification]],[1]!Table6_GFS_codes_classification[#Data],COLUMNS($F:H)+3,FALSE),"Do not enter data")</f>
        <v>Do not enter data</v>
      </c>
      <c r="E28" s="99" t="str">
        <f>IFERROR(VLOOKUP(Government_revenues_table[[#This Row],[GFS Classification]],[1]!Table6_GFS_codes_classification[#Data],COLUMNS($F:I)+3,FALSE),"Do not enter data")</f>
        <v>Do not enter data</v>
      </c>
      <c r="F28" s="93" t="s">
        <v>730</v>
      </c>
      <c r="G28" s="4" t="s">
        <v>605</v>
      </c>
      <c r="H28" s="93" t="s">
        <v>737</v>
      </c>
      <c r="I28" s="93" t="s">
        <v>733</v>
      </c>
      <c r="J28" s="100"/>
      <c r="K28" s="93" t="s">
        <v>520</v>
      </c>
      <c r="M28" s="670" t="s">
        <v>738</v>
      </c>
      <c r="N28" s="670"/>
    </row>
    <row r="29" spans="2:21" ht="16.5" hidden="1" thickBot="1" x14ac:dyDescent="0.35">
      <c r="B29" s="99" t="str">
        <f>IFERROR(VLOOKUP(Government_revenues_table[[#This Row],[GFS Classification]],[1]!Table6_GFS_codes_classification[#Data],COLUMNS($F:F)+3,FALSE),"Do not enter data")</f>
        <v>Do not enter data</v>
      </c>
      <c r="C29" s="99" t="str">
        <f>IFERROR(VLOOKUP(Government_revenues_table[[#This Row],[GFS Classification]],[1]!Table6_GFS_codes_classification[#Data],COLUMNS($F:G)+3,FALSE),"Do not enter data")</f>
        <v>Do not enter data</v>
      </c>
      <c r="D29" s="99" t="str">
        <f>IFERROR(VLOOKUP(Government_revenues_table[[#This Row],[GFS Classification]],[1]!Table6_GFS_codes_classification[#Data],COLUMNS($F:H)+3,FALSE),"Do not enter data")</f>
        <v>Do not enter data</v>
      </c>
      <c r="E29" s="99" t="str">
        <f>IFERROR(VLOOKUP(Government_revenues_table[[#This Row],[GFS Classification]],[1]!Table6_GFS_codes_classification[#Data],COLUMNS($F:I)+3,FALSE),"Do not enter data")</f>
        <v>Do not enter data</v>
      </c>
      <c r="F29" s="93" t="s">
        <v>739</v>
      </c>
      <c r="G29" s="4" t="s">
        <v>605</v>
      </c>
      <c r="H29" s="93" t="s">
        <v>740</v>
      </c>
      <c r="I29" s="93" t="s">
        <v>741</v>
      </c>
      <c r="J29" s="100">
        <v>0</v>
      </c>
      <c r="K29" s="93" t="s">
        <v>520</v>
      </c>
      <c r="M29" s="101"/>
      <c r="N29" s="101"/>
    </row>
    <row r="30" spans="2:21" hidden="1" x14ac:dyDescent="0.3">
      <c r="B30" s="99" t="str">
        <f>IFERROR(VLOOKUP(Government_revenues_table[[#This Row],[GFS Classification]],[1]!Table6_GFS_codes_classification[#Data],COLUMNS($F:F)+3,FALSE),"Do not enter data")</f>
        <v>Do not enter data</v>
      </c>
      <c r="C30" s="99" t="str">
        <f>IFERROR(VLOOKUP(Government_revenues_table[[#This Row],[GFS Classification]],[1]!Table6_GFS_codes_classification[#Data],COLUMNS($F:G)+3,FALSE),"Do not enter data")</f>
        <v>Do not enter data</v>
      </c>
      <c r="D30" s="99" t="str">
        <f>IFERROR(VLOOKUP(Government_revenues_table[[#This Row],[GFS Classification]],[1]!Table6_GFS_codes_classification[#Data],COLUMNS($F:H)+3,FALSE),"Do not enter data")</f>
        <v>Do not enter data</v>
      </c>
      <c r="E30" s="99" t="str">
        <f>IFERROR(VLOOKUP(Government_revenues_table[[#This Row],[GFS Classification]],[1]!Table6_GFS_codes_classification[#Data],COLUMNS($F:I)+3,FALSE),"Do not enter data")</f>
        <v>Do not enter data</v>
      </c>
      <c r="F30" s="93" t="s">
        <v>739</v>
      </c>
      <c r="G30" s="4" t="s">
        <v>605</v>
      </c>
      <c r="H30" s="93" t="s">
        <v>742</v>
      </c>
      <c r="I30" s="93" t="s">
        <v>741</v>
      </c>
      <c r="J30" s="100">
        <v>0</v>
      </c>
      <c r="K30" s="93" t="s">
        <v>520</v>
      </c>
      <c r="P30" s="102"/>
      <c r="Q30" s="4"/>
      <c r="R30" s="18"/>
      <c r="S30" s="4"/>
      <c r="T30" s="18"/>
      <c r="U30" s="4"/>
    </row>
    <row r="31" spans="2:21" x14ac:dyDescent="0.3">
      <c r="B31" s="99" t="str">
        <f>IFERROR(VLOOKUP(Government_revenues_table[[#This Row],[GFS Classification]],[1]!Table6_GFS_codes_classification[#Data],COLUMNS($F:F)+3,FALSE),"Do not enter data")</f>
        <v>Do not enter data</v>
      </c>
      <c r="C31" s="99" t="str">
        <f>IFERROR(VLOOKUP(Government_revenues_table[[#This Row],[GFS Classification]],[1]!Table6_GFS_codes_classification[#Data],COLUMNS($F:G)+3,FALSE),"Do not enter data")</f>
        <v>Do not enter data</v>
      </c>
      <c r="D31" s="99" t="str">
        <f>IFERROR(VLOOKUP(Government_revenues_table[[#This Row],[GFS Classification]],[1]!Table6_GFS_codes_classification[#Data],COLUMNS($F:H)+3,FALSE),"Do not enter data")</f>
        <v>Do not enter data</v>
      </c>
      <c r="E31" s="99" t="str">
        <f>IFERROR(VLOOKUP(Government_revenues_table[[#This Row],[GFS Classification]],[1]!Table6_GFS_codes_classification[#Data],COLUMNS($F:I)+3,FALSE),"Do not enter data")</f>
        <v>Do not enter data</v>
      </c>
      <c r="F31" s="276" t="s">
        <v>743</v>
      </c>
      <c r="G31" s="93" t="s">
        <v>605</v>
      </c>
      <c r="H31" s="380" t="s">
        <v>744</v>
      </c>
      <c r="I31" s="380" t="s">
        <v>745</v>
      </c>
      <c r="J31" s="103">
        <v>28819697</v>
      </c>
      <c r="K31" s="93" t="s">
        <v>595</v>
      </c>
      <c r="P31" s="659"/>
      <c r="Q31" s="659"/>
      <c r="R31" s="659"/>
      <c r="S31" s="659"/>
      <c r="T31" s="659"/>
      <c r="U31" s="659"/>
    </row>
    <row r="32" spans="2:21" x14ac:dyDescent="0.3">
      <c r="B32" s="99" t="str">
        <f>IFERROR(VLOOKUP(Government_revenues_table[[#This Row],[GFS Classification]],[1]!Table6_GFS_codes_classification[#Data],COLUMNS($F:F)+3,FALSE),"Do not enter data")</f>
        <v>Do not enter data</v>
      </c>
      <c r="C32" s="99" t="str">
        <f>IFERROR(VLOOKUP(Government_revenues_table[[#This Row],[GFS Classification]],[1]!Table6_GFS_codes_classification[#Data],COLUMNS($F:G)+3,FALSE),"Do not enter data")</f>
        <v>Do not enter data</v>
      </c>
      <c r="D32" s="99" t="str">
        <f>IFERROR(VLOOKUP(Government_revenues_table[[#This Row],[GFS Classification]],[1]!Table6_GFS_codes_classification[#Data],COLUMNS($F:H)+3,FALSE),"Do not enter data")</f>
        <v>Do not enter data</v>
      </c>
      <c r="E32" s="99" t="str">
        <f>IFERROR(VLOOKUP(Government_revenues_table[[#This Row],[GFS Classification]],[1]!Table6_GFS_codes_classification[#Data],COLUMNS($F:I)+3,FALSE),"Do not enter data")</f>
        <v>Do not enter data</v>
      </c>
      <c r="F32" s="276" t="s">
        <v>730</v>
      </c>
      <c r="G32" s="93" t="s">
        <v>605</v>
      </c>
      <c r="H32" s="381" t="s">
        <v>746</v>
      </c>
      <c r="I32" s="276" t="s">
        <v>578</v>
      </c>
      <c r="J32" s="103">
        <v>1417635</v>
      </c>
      <c r="K32" s="93" t="s">
        <v>595</v>
      </c>
    </row>
    <row r="33" spans="2:20" x14ac:dyDescent="0.3">
      <c r="B33" s="99" t="str">
        <f>IFERROR(VLOOKUP(Government_revenues_table[[#This Row],[GFS Classification]],[1]!Table6_GFS_codes_classification[#Data],COLUMNS($F:F)+3,FALSE),"Do not enter data")</f>
        <v>Do not enter data</v>
      </c>
      <c r="C33" s="99" t="str">
        <f>IFERROR(VLOOKUP(Government_revenues_table[[#This Row],[GFS Classification]],[1]!Table6_GFS_codes_classification[#Data],COLUMNS($F:G)+3,FALSE),"Do not enter data")</f>
        <v>Do not enter data</v>
      </c>
      <c r="D33" s="99" t="str">
        <f>IFERROR(VLOOKUP(Government_revenues_table[[#This Row],[GFS Classification]],[1]!Table6_GFS_codes_classification[#Data],COLUMNS($F:H)+3,FALSE),"Do not enter data")</f>
        <v>Do not enter data</v>
      </c>
      <c r="E33" s="99" t="str">
        <f>IFERROR(VLOOKUP(Government_revenues_table[[#This Row],[GFS Classification]],[1]!Table6_GFS_codes_classification[#Data],COLUMNS($F:I)+3,FALSE),"Do not enter data")</f>
        <v>Do not enter data</v>
      </c>
      <c r="F33" s="276" t="s">
        <v>734</v>
      </c>
      <c r="G33" s="93" t="s">
        <v>605</v>
      </c>
      <c r="H33" s="381" t="s">
        <v>582</v>
      </c>
      <c r="I33" s="276" t="s">
        <v>578</v>
      </c>
      <c r="J33" s="103">
        <v>597</v>
      </c>
      <c r="K33" s="93" t="s">
        <v>595</v>
      </c>
    </row>
    <row r="34" spans="2:20" x14ac:dyDescent="0.3">
      <c r="B34" s="99" t="str">
        <f>IFERROR(VLOOKUP(Government_revenues_table[[#This Row],[GFS Classification]],[1]!Table6_GFS_codes_classification[#Data],COLUMNS($F:F)+3,FALSE),"Do not enter data")</f>
        <v>Do not enter data</v>
      </c>
      <c r="C34" s="99" t="str">
        <f>IFERROR(VLOOKUP(Government_revenues_table[[#This Row],[GFS Classification]],[1]!Table6_GFS_codes_classification[#Data],COLUMNS($F:G)+3,FALSE),"Do not enter data")</f>
        <v>Do not enter data</v>
      </c>
      <c r="D34" s="99" t="str">
        <f>IFERROR(VLOOKUP(Government_revenues_table[[#This Row],[GFS Classification]],[1]!Table6_GFS_codes_classification[#Data],COLUMNS($F:H)+3,FALSE),"Do not enter data")</f>
        <v>Do not enter data</v>
      </c>
      <c r="E34" s="99" t="str">
        <f>IFERROR(VLOOKUP(Government_revenues_table[[#This Row],[GFS Classification]],[1]!Table6_GFS_codes_classification[#Data],COLUMNS($F:I)+3,FALSE),"Do not enter data")</f>
        <v>Do not enter data</v>
      </c>
      <c r="F34" s="276" t="s">
        <v>734</v>
      </c>
      <c r="G34" s="93" t="s">
        <v>605</v>
      </c>
      <c r="H34" s="381" t="s">
        <v>747</v>
      </c>
      <c r="I34" s="276" t="s">
        <v>578</v>
      </c>
      <c r="J34" s="103">
        <v>5601646</v>
      </c>
      <c r="K34" s="93" t="s">
        <v>595</v>
      </c>
      <c r="R34" s="104"/>
    </row>
    <row r="35" spans="2:20" x14ac:dyDescent="0.3">
      <c r="B35" s="105" t="str">
        <f>IFERROR(VLOOKUP(Government_revenues_table[[#This Row],[GFS Classification]],[1]!Table6_GFS_codes_classification[#Data],COLUMNS($F:F)+3,FALSE),"Do not enter data")</f>
        <v>Do not enter data</v>
      </c>
      <c r="C35" s="105" t="str">
        <f>IFERROR(VLOOKUP(Government_revenues_table[[#This Row],[GFS Classification]],[1]!Table6_GFS_codes_classification[#Data],COLUMNS($F:G)+3,FALSE),"Do not enter data")</f>
        <v>Do not enter data</v>
      </c>
      <c r="D35" s="105" t="str">
        <f>IFERROR(VLOOKUP(Government_revenues_table[[#This Row],[GFS Classification]],[1]!Table6_GFS_codes_classification[#Data],COLUMNS($F:H)+3,FALSE),"Do not enter data")</f>
        <v>Do not enter data</v>
      </c>
      <c r="E35" s="105" t="str">
        <f>IFERROR(VLOOKUP(Government_revenues_table[[#This Row],[GFS Classification]],[1]!Table6_GFS_codes_classification[#Data],COLUMNS($F:I)+3,FALSE),"Do not enter data")</f>
        <v>Do not enter data</v>
      </c>
      <c r="F35" s="276" t="s">
        <v>748</v>
      </c>
      <c r="G35" s="93" t="s">
        <v>605</v>
      </c>
      <c r="H35" s="380" t="s">
        <v>749</v>
      </c>
      <c r="I35" s="93" t="s">
        <v>750</v>
      </c>
      <c r="J35" s="103">
        <v>58711000</v>
      </c>
      <c r="K35" s="93" t="s">
        <v>595</v>
      </c>
      <c r="R35" s="106"/>
    </row>
    <row r="36" spans="2:20" x14ac:dyDescent="0.3">
      <c r="B36" s="99" t="str">
        <f>IFERROR(VLOOKUP(Government_revenues_table[[#This Row],[GFS Classification]],[1]!Table6_GFS_codes_classification[#Data],COLUMNS($F:F)+3,FALSE),"Do not enter data")</f>
        <v>Do not enter data</v>
      </c>
      <c r="C36" s="99" t="str">
        <f>IFERROR(VLOOKUP(Government_revenues_table[[#This Row],[GFS Classification]],[1]!Table6_GFS_codes_classification[#Data],COLUMNS($F:G)+3,FALSE),"Do not enter data")</f>
        <v>Do not enter data</v>
      </c>
      <c r="D36" s="99" t="str">
        <f>IFERROR(VLOOKUP(Government_revenues_table[[#This Row],[GFS Classification]],[1]!Table6_GFS_codes_classification[#Data],COLUMNS($F:H)+3,FALSE),"Do not enter data")</f>
        <v>Do not enter data</v>
      </c>
      <c r="E36" s="99" t="str">
        <f>IFERROR(VLOOKUP(Government_revenues_table[[#This Row],[GFS Classification]],[1]!Table6_GFS_codes_classification[#Data],COLUMNS($F:I)+3,FALSE),"Do not enter data")</f>
        <v>Do not enter data</v>
      </c>
      <c r="F36" s="276" t="s">
        <v>751</v>
      </c>
      <c r="G36" s="93" t="s">
        <v>605</v>
      </c>
      <c r="H36" s="381" t="s">
        <v>752</v>
      </c>
      <c r="I36" s="93" t="s">
        <v>753</v>
      </c>
      <c r="J36" s="103">
        <v>15030000</v>
      </c>
      <c r="K36" s="93" t="s">
        <v>595</v>
      </c>
    </row>
    <row r="37" spans="2:20" hidden="1" x14ac:dyDescent="0.3">
      <c r="B37" s="99" t="str">
        <f>IFERROR(VLOOKUP(Government_revenues_table[[#This Row],[GFS Classification]],[1]!Table6_GFS_codes_classification[#Data],COLUMNS($F:F)+3,FALSE),"Do not enter data")</f>
        <v>Do not enter data</v>
      </c>
      <c r="C37" s="99" t="str">
        <f>IFERROR(VLOOKUP(Government_revenues_table[[#This Row],[GFS Classification]],[1]!Table6_GFS_codes_classification[#Data],COLUMNS($F:G)+3,FALSE),"Do not enter data")</f>
        <v>Do not enter data</v>
      </c>
      <c r="D37" s="99" t="str">
        <f>IFERROR(VLOOKUP(Government_revenues_table[[#This Row],[GFS Classification]],[1]!Table6_GFS_codes_classification[#Data],COLUMNS($F:H)+3,FALSE),"Do not enter data")</f>
        <v>Do not enter data</v>
      </c>
      <c r="E37" s="99" t="str">
        <f>IFERROR(VLOOKUP(Government_revenues_table[[#This Row],[GFS Classification]],[1]!Table6_GFS_codes_classification[#Data],COLUMNS($F:I)+3,FALSE),"Do not enter data")</f>
        <v>Do not enter data</v>
      </c>
      <c r="F37" s="93" t="s">
        <v>754</v>
      </c>
      <c r="G37" s="93" t="s">
        <v>664</v>
      </c>
      <c r="H37" s="93" t="s">
        <v>755</v>
      </c>
      <c r="I37" s="93" t="s">
        <v>756</v>
      </c>
      <c r="J37" s="103" t="s">
        <v>757</v>
      </c>
      <c r="K37" s="93" t="s">
        <v>679</v>
      </c>
    </row>
    <row r="38" spans="2:20" hidden="1" x14ac:dyDescent="0.3">
      <c r="B38" s="99" t="str">
        <f>IFERROR(VLOOKUP(Government_revenues_table[[#This Row],[GFS Classification]],[1]!Table6_GFS_codes_classification[#Data],COLUMNS($F:F)+3,FALSE),"Do not enter data")</f>
        <v>Do not enter data</v>
      </c>
      <c r="C38" s="99" t="str">
        <f>IFERROR(VLOOKUP(Government_revenues_table[[#This Row],[GFS Classification]],[1]!Table6_GFS_codes_classification[#Data],COLUMNS($F:G)+3,FALSE),"Do not enter data")</f>
        <v>Do not enter data</v>
      </c>
      <c r="D38" s="99" t="str">
        <f>IFERROR(VLOOKUP(Government_revenues_table[[#This Row],[GFS Classification]],[1]!Table6_GFS_codes_classification[#Data],COLUMNS($F:H)+3,FALSE),"Do not enter data")</f>
        <v>Do not enter data</v>
      </c>
      <c r="E38" s="99" t="str">
        <f>IFERROR(VLOOKUP(Government_revenues_table[[#This Row],[GFS Classification]],[1]!Table6_GFS_codes_classification[#Data],COLUMNS($F:I)+3,FALSE),"Do not enter data")</f>
        <v>Do not enter data</v>
      </c>
      <c r="F38" s="93" t="s">
        <v>754</v>
      </c>
      <c r="G38" s="93" t="s">
        <v>664</v>
      </c>
      <c r="H38" s="93" t="s">
        <v>755</v>
      </c>
      <c r="I38" s="93" t="s">
        <v>756</v>
      </c>
      <c r="J38" s="103" t="s">
        <v>757</v>
      </c>
      <c r="K38" s="93" t="s">
        <v>679</v>
      </c>
      <c r="T38" s="104"/>
    </row>
    <row r="39" spans="2:20" hidden="1" x14ac:dyDescent="0.3">
      <c r="B39" s="99" t="str">
        <f>IFERROR(VLOOKUP(Government_revenues_table[[#This Row],[GFS Classification]],[1]!Table6_GFS_codes_classification[#Data],COLUMNS($F:F)+3,FALSE),"Do not enter data")</f>
        <v>Do not enter data</v>
      </c>
      <c r="C39" s="99" t="str">
        <f>IFERROR(VLOOKUP(Government_revenues_table[[#This Row],[GFS Classification]],[1]!Table6_GFS_codes_classification[#Data],COLUMNS($F:G)+3,FALSE),"Do not enter data")</f>
        <v>Do not enter data</v>
      </c>
      <c r="D39" s="99" t="str">
        <f>IFERROR(VLOOKUP(Government_revenues_table[[#This Row],[GFS Classification]],[1]!Table6_GFS_codes_classification[#Data],COLUMNS($F:H)+3,FALSE),"Do not enter data")</f>
        <v>Do not enter data</v>
      </c>
      <c r="E39" s="99" t="str">
        <f>IFERROR(VLOOKUP(Government_revenues_table[[#This Row],[GFS Classification]],[1]!Table6_GFS_codes_classification[#Data],COLUMNS($F:I)+3,FALSE),"Do not enter data")</f>
        <v>Do not enter data</v>
      </c>
      <c r="F39" s="93" t="s">
        <v>754</v>
      </c>
      <c r="G39" s="93" t="s">
        <v>664</v>
      </c>
      <c r="H39" s="93" t="s">
        <v>755</v>
      </c>
      <c r="I39" s="93" t="s">
        <v>756</v>
      </c>
      <c r="J39" s="103" t="s">
        <v>757</v>
      </c>
      <c r="K39" s="93" t="s">
        <v>679</v>
      </c>
      <c r="T39" s="106"/>
    </row>
    <row r="40" spans="2:20" hidden="1" x14ac:dyDescent="0.3">
      <c r="B40" s="99" t="str">
        <f>IFERROR(VLOOKUP(Government_revenues_table[[#This Row],[GFS Classification]],[1]!Table6_GFS_codes_classification[#Data],COLUMNS($F:F)+3,FALSE),"Do not enter data")</f>
        <v>Do not enter data</v>
      </c>
      <c r="C40" s="99" t="str">
        <f>IFERROR(VLOOKUP(Government_revenues_table[[#This Row],[GFS Classification]],[1]!Table6_GFS_codes_classification[#Data],COLUMNS($F:G)+3,FALSE),"Do not enter data")</f>
        <v>Do not enter data</v>
      </c>
      <c r="D40" s="99" t="str">
        <f>IFERROR(VLOOKUP(Government_revenues_table[[#This Row],[GFS Classification]],[1]!Table6_GFS_codes_classification[#Data],COLUMNS($F:H)+3,FALSE),"Do not enter data")</f>
        <v>Do not enter data</v>
      </c>
      <c r="E40" s="99" t="str">
        <f>IFERROR(VLOOKUP(Government_revenues_table[[#This Row],[GFS Classification]],[1]!Table6_GFS_codes_classification[#Data],COLUMNS($F:I)+3,FALSE),"Do not enter data")</f>
        <v>Do not enter data</v>
      </c>
      <c r="F40" s="93" t="s">
        <v>754</v>
      </c>
      <c r="G40" s="93" t="s">
        <v>664</v>
      </c>
      <c r="H40" s="93" t="s">
        <v>755</v>
      </c>
      <c r="I40" s="93" t="s">
        <v>756</v>
      </c>
      <c r="J40" s="103" t="s">
        <v>757</v>
      </c>
      <c r="K40" s="93" t="s">
        <v>679</v>
      </c>
    </row>
    <row r="41" spans="2:20" hidden="1" x14ac:dyDescent="0.3">
      <c r="B41" s="99" t="str">
        <f>IFERROR(VLOOKUP(Government_revenues_table[[#This Row],[GFS Classification]],[1]!Table6_GFS_codes_classification[#Data],COLUMNS($F:F)+3,FALSE),"Do not enter data")</f>
        <v>Do not enter data</v>
      </c>
      <c r="C41" s="99" t="str">
        <f>IFERROR(VLOOKUP(Government_revenues_table[[#This Row],[GFS Classification]],[1]!Table6_GFS_codes_classification[#Data],COLUMNS($F:G)+3,FALSE),"Do not enter data")</f>
        <v>Do not enter data</v>
      </c>
      <c r="D41" s="99" t="str">
        <f>IFERROR(VLOOKUP(Government_revenues_table[[#This Row],[GFS Classification]],[1]!Table6_GFS_codes_classification[#Data],COLUMNS($F:H)+3,FALSE),"Do not enter data")</f>
        <v>Do not enter data</v>
      </c>
      <c r="E41" s="99" t="str">
        <f>IFERROR(VLOOKUP(Government_revenues_table[[#This Row],[GFS Classification]],[1]!Table6_GFS_codes_classification[#Data],COLUMNS($F:I)+3,FALSE),"Do not enter data")</f>
        <v>Do not enter data</v>
      </c>
      <c r="F41" s="93" t="s">
        <v>754</v>
      </c>
      <c r="G41" s="93" t="s">
        <v>664</v>
      </c>
      <c r="H41" s="93" t="s">
        <v>755</v>
      </c>
      <c r="I41" s="93" t="s">
        <v>756</v>
      </c>
      <c r="J41" s="103" t="s">
        <v>757</v>
      </c>
      <c r="K41" s="93" t="s">
        <v>679</v>
      </c>
      <c r="R41" s="104"/>
    </row>
    <row r="42" spans="2:20" hidden="1" x14ac:dyDescent="0.3">
      <c r="B42" s="99" t="str">
        <f>IFERROR(VLOOKUP(Government_revenues_table[[#This Row],[GFS Classification]],[1]!Table6_GFS_codes_classification[#Data],COLUMNS($F:F)+3,FALSE),"Do not enter data")</f>
        <v>Do not enter data</v>
      </c>
      <c r="C42" s="99" t="str">
        <f>IFERROR(VLOOKUP(Government_revenues_table[[#This Row],[GFS Classification]],[1]!Table6_GFS_codes_classification[#Data],COLUMNS($F:G)+3,FALSE),"Do not enter data")</f>
        <v>Do not enter data</v>
      </c>
      <c r="D42" s="99" t="str">
        <f>IFERROR(VLOOKUP(Government_revenues_table[[#This Row],[GFS Classification]],[1]!Table6_GFS_codes_classification[#Data],COLUMNS($F:H)+3,FALSE),"Do not enter data")</f>
        <v>Do not enter data</v>
      </c>
      <c r="E42" s="99" t="str">
        <f>IFERROR(VLOOKUP(Government_revenues_table[[#This Row],[GFS Classification]],[1]!Table6_GFS_codes_classification[#Data],COLUMNS($F:I)+3,FALSE),"Do not enter data")</f>
        <v>Do not enter data</v>
      </c>
      <c r="F42" s="93" t="s">
        <v>754</v>
      </c>
      <c r="G42" s="93" t="s">
        <v>664</v>
      </c>
      <c r="H42" s="93" t="s">
        <v>755</v>
      </c>
      <c r="I42" s="93" t="s">
        <v>756</v>
      </c>
      <c r="J42" s="103" t="s">
        <v>757</v>
      </c>
      <c r="K42" s="93" t="s">
        <v>679</v>
      </c>
      <c r="R42" s="106"/>
      <c r="T42" s="104"/>
    </row>
    <row r="43" spans="2:20" hidden="1" x14ac:dyDescent="0.3">
      <c r="B43" s="99" t="str">
        <f>IFERROR(VLOOKUP(Government_revenues_table[[#This Row],[GFS Classification]],[1]!Table6_GFS_codes_classification[#Data],COLUMNS($F:F)+3,FALSE),"Do not enter data")</f>
        <v>Do not enter data</v>
      </c>
      <c r="C43" s="99" t="str">
        <f>IFERROR(VLOOKUP(Government_revenues_table[[#This Row],[GFS Classification]],[1]!Table6_GFS_codes_classification[#Data],COLUMNS($F:G)+3,FALSE),"Do not enter data")</f>
        <v>Do not enter data</v>
      </c>
      <c r="D43" s="99" t="str">
        <f>IFERROR(VLOOKUP(Government_revenues_table[[#This Row],[GFS Classification]],[1]!Table6_GFS_codes_classification[#Data],COLUMNS($F:H)+3,FALSE),"Do not enter data")</f>
        <v>Do not enter data</v>
      </c>
      <c r="E43" s="99" t="str">
        <f>IFERROR(VLOOKUP(Government_revenues_table[[#This Row],[GFS Classification]],[1]!Table6_GFS_codes_classification[#Data],COLUMNS($F:I)+3,FALSE),"Do not enter data")</f>
        <v>Do not enter data</v>
      </c>
      <c r="F43" s="93" t="s">
        <v>754</v>
      </c>
      <c r="G43" s="93" t="s">
        <v>664</v>
      </c>
      <c r="H43" s="93" t="s">
        <v>755</v>
      </c>
      <c r="I43" s="93" t="s">
        <v>756</v>
      </c>
      <c r="J43" s="103" t="s">
        <v>757</v>
      </c>
      <c r="K43" s="93" t="s">
        <v>679</v>
      </c>
      <c r="R43" s="106"/>
      <c r="T43" s="106"/>
    </row>
    <row r="44" spans="2:20" hidden="1" x14ac:dyDescent="0.3">
      <c r="B44" s="105" t="str">
        <f>IFERROR(VLOOKUP(Government_revenues_table[[#This Row],[GFS Classification]],[1]!Table6_GFS_codes_classification[#Data],COLUMNS($F:F)+3,FALSE),"Do not enter data")</f>
        <v>Do not enter data</v>
      </c>
      <c r="C44" s="105" t="str">
        <f>IFERROR(VLOOKUP(Government_revenues_table[[#This Row],[GFS Classification]],[1]!Table6_GFS_codes_classification[#Data],COLUMNS($F:G)+3,FALSE),"Do not enter data")</f>
        <v>Do not enter data</v>
      </c>
      <c r="D44" s="105" t="str">
        <f>IFERROR(VLOOKUP(Government_revenues_table[[#This Row],[GFS Classification]],[1]!Table6_GFS_codes_classification[#Data],COLUMNS($F:H)+3,FALSE),"Do not enter data")</f>
        <v>Do not enter data</v>
      </c>
      <c r="E44" s="105" t="str">
        <f>IFERROR(VLOOKUP(Government_revenues_table[[#This Row],[GFS Classification]],[1]!Table6_GFS_codes_classification[#Data],COLUMNS($F:I)+3,FALSE),"Do not enter data")</f>
        <v>Do not enter data</v>
      </c>
      <c r="F44" s="93" t="s">
        <v>754</v>
      </c>
      <c r="G44" s="93" t="s">
        <v>664</v>
      </c>
      <c r="H44" s="93" t="s">
        <v>755</v>
      </c>
      <c r="I44" s="93" t="s">
        <v>756</v>
      </c>
      <c r="J44" s="103" t="s">
        <v>757</v>
      </c>
      <c r="K44" s="93" t="s">
        <v>679</v>
      </c>
      <c r="R44" s="106"/>
      <c r="T44" s="104"/>
    </row>
    <row r="45" spans="2:20" hidden="1" x14ac:dyDescent="0.3">
      <c r="B45" s="99" t="str">
        <f>IFERROR(VLOOKUP(Government_revenues_table[[#This Row],[GFS Classification]],[1]!Table6_GFS_codes_classification[#Data],COLUMNS($F:F)+3,FALSE),"Do not enter data")</f>
        <v>Do not enter data</v>
      </c>
      <c r="C45" s="99" t="str">
        <f>IFERROR(VLOOKUP(Government_revenues_table[[#This Row],[GFS Classification]],[1]!Table6_GFS_codes_classification[#Data],COLUMNS($F:G)+3,FALSE),"Do not enter data")</f>
        <v>Do not enter data</v>
      </c>
      <c r="D45" s="99" t="str">
        <f>IFERROR(VLOOKUP(Government_revenues_table[[#This Row],[GFS Classification]],[1]!Table6_GFS_codes_classification[#Data],COLUMNS($F:H)+3,FALSE),"Do not enter data")</f>
        <v>Do not enter data</v>
      </c>
      <c r="E45" s="99" t="str">
        <f>IFERROR(VLOOKUP(Government_revenues_table[[#This Row],[GFS Classification]],[1]!Table6_GFS_codes_classification[#Data],COLUMNS($F:I)+3,FALSE),"Do not enter data")</f>
        <v>Do not enter data</v>
      </c>
      <c r="F45" s="93" t="s">
        <v>754</v>
      </c>
      <c r="G45" s="93" t="s">
        <v>664</v>
      </c>
      <c r="H45" s="93" t="s">
        <v>755</v>
      </c>
      <c r="I45" s="93" t="s">
        <v>756</v>
      </c>
      <c r="J45" s="103" t="s">
        <v>757</v>
      </c>
      <c r="K45" s="93" t="s">
        <v>679</v>
      </c>
      <c r="T45" s="104"/>
    </row>
    <row r="46" spans="2:20" hidden="1" x14ac:dyDescent="0.3">
      <c r="B46" s="99" t="str">
        <f>IFERROR(VLOOKUP(Government_revenues_table[[#This Row],[GFS Classification]],[1]!Table6_GFS_codes_classification[#Data],COLUMNS($F:F)+3,FALSE),"Do not enter data")</f>
        <v>Do not enter data</v>
      </c>
      <c r="C46" s="99" t="str">
        <f>IFERROR(VLOOKUP(Government_revenues_table[[#This Row],[GFS Classification]],[1]!Table6_GFS_codes_classification[#Data],COLUMNS($F:G)+3,FALSE),"Do not enter data")</f>
        <v>Do not enter data</v>
      </c>
      <c r="D46" s="99" t="str">
        <f>IFERROR(VLOOKUP(Government_revenues_table[[#This Row],[GFS Classification]],[1]!Table6_GFS_codes_classification[#Data],COLUMNS($F:H)+3,FALSE),"Do not enter data")</f>
        <v>Do not enter data</v>
      </c>
      <c r="E46" s="99" t="str">
        <f>IFERROR(VLOOKUP(Government_revenues_table[[#This Row],[GFS Classification]],[1]!Table6_GFS_codes_classification[#Data],COLUMNS($F:I)+3,FALSE),"Do not enter data")</f>
        <v>Do not enter data</v>
      </c>
      <c r="F46" s="93" t="s">
        <v>754</v>
      </c>
      <c r="G46" s="93" t="s">
        <v>664</v>
      </c>
      <c r="H46" s="93" t="s">
        <v>755</v>
      </c>
      <c r="I46" s="93" t="s">
        <v>756</v>
      </c>
      <c r="J46" s="103" t="s">
        <v>757</v>
      </c>
      <c r="K46" s="93" t="s">
        <v>679</v>
      </c>
    </row>
    <row r="47" spans="2:20" ht="0.6" customHeight="1" x14ac:dyDescent="0.3">
      <c r="B47" s="99" t="str">
        <f>IFERROR(VLOOKUP(Government_revenues_table[[#This Row],[GFS Classification]],[1]!Table6_GFS_codes_classification[#Data],COLUMNS($F:F)+3,FALSE),"Do not enter data")</f>
        <v>Do not enter data</v>
      </c>
      <c r="C47" s="99" t="str">
        <f>IFERROR(VLOOKUP(Government_revenues_table[[#This Row],[GFS Classification]],[1]!Table6_GFS_codes_classification[#Data],COLUMNS($F:G)+3,FALSE),"Do not enter data")</f>
        <v>Do not enter data</v>
      </c>
      <c r="D47" s="99" t="str">
        <f>IFERROR(VLOOKUP(Government_revenues_table[[#This Row],[GFS Classification]],[1]!Table6_GFS_codes_classification[#Data],COLUMNS($F:H)+3,FALSE),"Do not enter data")</f>
        <v>Do not enter data</v>
      </c>
      <c r="E47" s="99" t="str">
        <f>IFERROR(VLOOKUP(Government_revenues_table[[#This Row],[GFS Classification]],[1]!Table6_GFS_codes_classification[#Data],COLUMNS($F:I)+3,FALSE),"Do not enter data")</f>
        <v>Do not enter data</v>
      </c>
      <c r="F47" s="93" t="s">
        <v>754</v>
      </c>
      <c r="G47" s="93" t="s">
        <v>664</v>
      </c>
      <c r="H47" s="93" t="s">
        <v>755</v>
      </c>
      <c r="I47" s="93" t="s">
        <v>756</v>
      </c>
      <c r="J47" s="103" t="s">
        <v>757</v>
      </c>
      <c r="K47" s="93" t="s">
        <v>679</v>
      </c>
      <c r="T47" s="106"/>
    </row>
    <row r="48" spans="2:20" ht="16.5" thickBot="1" x14ac:dyDescent="0.35"/>
    <row r="49" spans="6:20" ht="17.25" thickBot="1" x14ac:dyDescent="0.35">
      <c r="I49" s="108" t="s">
        <v>758</v>
      </c>
      <c r="J49" s="109">
        <f>+J31+J32+J33+J34+J35+J36</f>
        <v>109580575</v>
      </c>
      <c r="K49" s="106"/>
      <c r="T49" s="106"/>
    </row>
    <row r="50" spans="6:20" ht="21" customHeight="1" thickBot="1" x14ac:dyDescent="0.35">
      <c r="I50" s="110"/>
      <c r="J50" s="104"/>
      <c r="K50" s="106"/>
    </row>
    <row r="51" spans="6:20" ht="17.25" thickBot="1" x14ac:dyDescent="0.35">
      <c r="I51" s="108" t="s">
        <v>758</v>
      </c>
      <c r="J51" s="109">
        <f>+'#4.1 - Company'!J98</f>
        <v>109580575</v>
      </c>
    </row>
    <row r="53" spans="6:20" x14ac:dyDescent="0.3">
      <c r="J53" s="212"/>
    </row>
    <row r="55" spans="6:20" ht="24" hidden="1" x14ac:dyDescent="0.3">
      <c r="F55" s="266" t="s">
        <v>759</v>
      </c>
      <c r="G55" s="266"/>
      <c r="H55" s="111"/>
      <c r="I55" s="111"/>
      <c r="J55" s="111"/>
      <c r="K55" s="111"/>
    </row>
    <row r="56" spans="6:20" hidden="1" x14ac:dyDescent="0.3">
      <c r="F56" s="268" t="s">
        <v>760</v>
      </c>
      <c r="G56" s="112"/>
      <c r="H56" s="112"/>
      <c r="I56" s="112"/>
      <c r="J56" s="113"/>
      <c r="K56" s="112"/>
    </row>
    <row r="57" spans="6:20" hidden="1" x14ac:dyDescent="0.3">
      <c r="F57" s="268"/>
      <c r="G57" s="112"/>
      <c r="H57" s="112"/>
      <c r="I57" s="112"/>
      <c r="J57" s="113"/>
      <c r="K57" s="112"/>
    </row>
    <row r="58" spans="6:20" hidden="1" x14ac:dyDescent="0.3">
      <c r="F58" s="268"/>
      <c r="G58" s="112"/>
      <c r="H58" s="112"/>
      <c r="I58" s="112"/>
      <c r="J58" s="113"/>
      <c r="K58" s="112"/>
    </row>
    <row r="59" spans="6:20" hidden="1" x14ac:dyDescent="0.3">
      <c r="F59" s="268" t="s">
        <v>761</v>
      </c>
      <c r="G59" s="112" t="s">
        <v>762</v>
      </c>
      <c r="H59" s="112"/>
      <c r="I59" s="112"/>
      <c r="J59" s="113"/>
      <c r="K59" s="112"/>
    </row>
    <row r="60" spans="6:20" hidden="1" x14ac:dyDescent="0.3">
      <c r="F60" s="268" t="s">
        <v>763</v>
      </c>
      <c r="G60" s="112" t="s">
        <v>764</v>
      </c>
      <c r="H60" s="112"/>
      <c r="I60" s="112"/>
      <c r="J60" s="113"/>
      <c r="K60" s="112"/>
    </row>
    <row r="61" spans="6:20" hidden="1" x14ac:dyDescent="0.3">
      <c r="F61" s="268"/>
      <c r="G61" s="114" t="s">
        <v>598</v>
      </c>
      <c r="H61" s="114" t="s">
        <v>716</v>
      </c>
      <c r="I61" s="114" t="s">
        <v>717</v>
      </c>
      <c r="J61" s="115" t="s">
        <v>718</v>
      </c>
      <c r="K61" s="114" t="s">
        <v>571</v>
      </c>
    </row>
    <row r="62" spans="6:20" hidden="1" x14ac:dyDescent="0.3">
      <c r="F62" s="268"/>
      <c r="G62" s="116" t="s">
        <v>90</v>
      </c>
      <c r="H62" s="116" t="s">
        <v>765</v>
      </c>
      <c r="I62" s="116" t="s">
        <v>766</v>
      </c>
      <c r="J62" s="117"/>
      <c r="K62" s="118" t="s">
        <v>520</v>
      </c>
    </row>
    <row r="63" spans="6:20" hidden="1" x14ac:dyDescent="0.3">
      <c r="F63" s="268"/>
      <c r="G63" s="112" t="s">
        <v>727</v>
      </c>
      <c r="H63" s="112" t="s">
        <v>767</v>
      </c>
      <c r="I63" s="112" t="s">
        <v>766</v>
      </c>
      <c r="J63" s="113"/>
      <c r="K63" s="112" t="s">
        <v>520</v>
      </c>
    </row>
    <row r="64" spans="6:20" ht="16.5" hidden="1" thickBot="1" x14ac:dyDescent="0.35">
      <c r="F64" s="268"/>
      <c r="G64" s="119" t="s">
        <v>768</v>
      </c>
      <c r="H64" s="119"/>
      <c r="I64" s="119"/>
      <c r="J64" s="120">
        <f>SUM(J62:J63)</f>
        <v>0</v>
      </c>
      <c r="K64" s="119" t="s">
        <v>520</v>
      </c>
    </row>
    <row r="65" spans="6:14" ht="16.5" hidden="1" thickTop="1" x14ac:dyDescent="0.3">
      <c r="F65" s="268" t="s">
        <v>769</v>
      </c>
      <c r="G65" s="112" t="s">
        <v>770</v>
      </c>
      <c r="H65" s="112"/>
      <c r="I65" s="112"/>
      <c r="J65" s="113"/>
      <c r="K65" s="112"/>
    </row>
    <row r="66" spans="6:14" hidden="1" x14ac:dyDescent="0.3">
      <c r="F66" s="268" t="s">
        <v>771</v>
      </c>
      <c r="G66" s="112" t="s">
        <v>770</v>
      </c>
      <c r="H66" s="112"/>
      <c r="I66" s="112"/>
      <c r="J66" s="113"/>
      <c r="K66" s="112"/>
    </row>
    <row r="67" spans="6:14" hidden="1" x14ac:dyDescent="0.3">
      <c r="F67" s="268" t="s">
        <v>772</v>
      </c>
      <c r="G67" s="112" t="s">
        <v>770</v>
      </c>
      <c r="H67" s="112"/>
      <c r="I67" s="112"/>
      <c r="J67" s="113"/>
      <c r="K67" s="112"/>
    </row>
    <row r="68" spans="6:14" hidden="1" x14ac:dyDescent="0.3">
      <c r="F68" s="268"/>
      <c r="G68" s="112"/>
      <c r="H68" s="112"/>
      <c r="I68" s="112"/>
      <c r="J68" s="113"/>
      <c r="K68" s="112"/>
    </row>
    <row r="69" spans="6:14" hidden="1" x14ac:dyDescent="0.3">
      <c r="F69" s="268"/>
      <c r="G69" s="112"/>
      <c r="H69" s="112"/>
      <c r="I69" s="112"/>
      <c r="J69" s="113"/>
      <c r="K69" s="112"/>
    </row>
    <row r="70" spans="6:14" ht="18.75" hidden="1" customHeight="1" x14ac:dyDescent="0.3">
      <c r="F70" s="268"/>
      <c r="G70" s="112"/>
      <c r="H70" s="112"/>
      <c r="I70" s="112"/>
      <c r="J70" s="113"/>
      <c r="K70" s="112"/>
    </row>
    <row r="71" spans="6:14" ht="15.75" hidden="1" customHeight="1" x14ac:dyDescent="0.3">
      <c r="F71" s="268"/>
      <c r="G71" s="112"/>
      <c r="H71" s="112"/>
      <c r="I71" s="112"/>
      <c r="J71" s="113"/>
      <c r="K71" s="112"/>
    </row>
    <row r="72" spans="6:14" hidden="1" x14ac:dyDescent="0.3">
      <c r="F72" s="268"/>
      <c r="G72" s="112"/>
      <c r="H72" s="112"/>
      <c r="I72" s="112"/>
      <c r="J72" s="113"/>
      <c r="K72" s="112"/>
    </row>
    <row r="73" spans="6:14" hidden="1" x14ac:dyDescent="0.3">
      <c r="F73" s="268"/>
      <c r="G73" s="112"/>
      <c r="H73" s="112"/>
      <c r="I73" s="112"/>
      <c r="J73" s="113"/>
      <c r="K73" s="112"/>
    </row>
    <row r="74" spans="6:14" hidden="1" x14ac:dyDescent="0.3">
      <c r="F74" s="264"/>
      <c r="G74" s="264"/>
      <c r="H74" s="264"/>
      <c r="I74" s="264"/>
      <c r="J74" s="264"/>
      <c r="K74" s="264"/>
    </row>
    <row r="75" spans="6:14" ht="15.75" hidden="1" customHeight="1" thickBot="1" x14ac:dyDescent="0.35">
      <c r="F75" s="671"/>
      <c r="G75" s="671"/>
      <c r="H75" s="671"/>
      <c r="I75" s="671"/>
      <c r="J75" s="671"/>
      <c r="K75" s="671"/>
      <c r="L75" s="671"/>
      <c r="M75" s="671"/>
      <c r="N75" s="671"/>
    </row>
    <row r="76" spans="6:14" x14ac:dyDescent="0.3">
      <c r="F76" s="672"/>
      <c r="G76" s="672"/>
      <c r="H76" s="672"/>
      <c r="I76" s="672"/>
      <c r="J76" s="672"/>
      <c r="K76" s="672"/>
      <c r="L76" s="672"/>
      <c r="M76" s="672"/>
      <c r="N76" s="672"/>
    </row>
    <row r="77" spans="6:14" ht="16.5" thickBot="1" x14ac:dyDescent="0.35">
      <c r="F77" s="647"/>
      <c r="G77" s="648"/>
      <c r="H77" s="648"/>
      <c r="I77" s="648"/>
      <c r="J77" s="648"/>
      <c r="K77" s="648"/>
      <c r="L77" s="648"/>
      <c r="M77" s="648"/>
      <c r="N77" s="648"/>
    </row>
    <row r="78" spans="6:14" x14ac:dyDescent="0.3">
      <c r="F78" s="649"/>
      <c r="G78" s="650"/>
      <c r="H78" s="650"/>
      <c r="I78" s="650"/>
      <c r="J78" s="650"/>
      <c r="K78" s="650"/>
      <c r="L78" s="650"/>
      <c r="M78" s="650"/>
      <c r="N78" s="650"/>
    </row>
    <row r="79" spans="6:14" ht="16.5" thickBot="1" x14ac:dyDescent="0.35">
      <c r="F79" s="651"/>
      <c r="G79" s="651"/>
      <c r="H79" s="651"/>
      <c r="I79" s="651"/>
      <c r="J79" s="651"/>
      <c r="K79" s="651"/>
      <c r="L79" s="651"/>
      <c r="M79" s="651"/>
      <c r="N79" s="651"/>
    </row>
    <row r="80" spans="6:14" x14ac:dyDescent="0.3">
      <c r="F80" s="593" t="s">
        <v>29</v>
      </c>
      <c r="G80" s="593"/>
      <c r="H80" s="593"/>
      <c r="I80" s="593"/>
      <c r="J80" s="593"/>
      <c r="K80" s="593"/>
      <c r="L80" s="593"/>
      <c r="M80" s="593"/>
      <c r="N80" s="593"/>
    </row>
    <row r="81" spans="6:14" ht="15.75" customHeight="1" x14ac:dyDescent="0.3">
      <c r="F81" s="573" t="s">
        <v>30</v>
      </c>
      <c r="G81" s="573"/>
      <c r="H81" s="573"/>
      <c r="I81" s="573"/>
      <c r="J81" s="573"/>
      <c r="K81" s="573"/>
      <c r="L81" s="573"/>
      <c r="M81" s="573"/>
      <c r="N81" s="573"/>
    </row>
    <row r="82" spans="6:14" x14ac:dyDescent="0.3">
      <c r="F82" s="593" t="s">
        <v>773</v>
      </c>
      <c r="G82" s="593"/>
      <c r="H82" s="593"/>
      <c r="I82" s="593"/>
      <c r="J82" s="593"/>
      <c r="K82" s="593"/>
      <c r="L82" s="593"/>
      <c r="M82" s="593"/>
      <c r="N82" s="593"/>
    </row>
  </sheetData>
  <sheetProtection insertRows="0"/>
  <protectedRanges>
    <protectedRange algorithmName="SHA-512" hashValue="19r0bVvPR7yZA0UiYij7Tv1CBk3noIABvFePbLhCJ4nk3L6A+Fy+RdPPS3STf+a52x4pG2PQK4FAkXK9epnlIA==" saltValue="gQC4yrLvnbJqxYZ0KSEoZA==" spinCount="100000" sqref="F22:G30 K62 K49 I22:K30 F37:G47 G31:G36 J31:K34 I35:K47" name="Government revenues"/>
    <protectedRange algorithmName="SHA-512" hashValue="19r0bVvPR7yZA0UiYij7Tv1CBk3noIABvFePbLhCJ4nk3L6A+Fy+RdPPS3STf+a52x4pG2PQK4FAkXK9epnlIA==" saltValue="gQC4yrLvnbJqxYZ0KSEoZA==" spinCount="100000" sqref="I31" name="Government revenues_1"/>
    <protectedRange algorithmName="SHA-512" hashValue="19r0bVvPR7yZA0UiYij7Tv1CBk3noIABvFePbLhCJ4nk3L6A+Fy+RdPPS3STf+a52x4pG2PQK4FAkXK9epnlIA==" saltValue="gQC4yrLvnbJqxYZ0KSEoZA==" spinCount="100000" sqref="F31" name="Government revenues_3"/>
    <protectedRange algorithmName="SHA-512" hashValue="19r0bVvPR7yZA0UiYij7Tv1CBk3noIABvFePbLhCJ4nk3L6A+Fy+RdPPS3STf+a52x4pG2PQK4FAkXK9epnlIA==" saltValue="gQC4yrLvnbJqxYZ0KSEoZA==" spinCount="100000" sqref="I32" name="Government revenues_6"/>
    <protectedRange algorithmName="SHA-512" hashValue="19r0bVvPR7yZA0UiYij7Tv1CBk3noIABvFePbLhCJ4nk3L6A+Fy+RdPPS3STf+a52x4pG2PQK4FAkXK9epnlIA==" saltValue="gQC4yrLvnbJqxYZ0KSEoZA==" spinCount="100000" sqref="I33" name="Government revenues_7"/>
    <protectedRange algorithmName="SHA-512" hashValue="19r0bVvPR7yZA0UiYij7Tv1CBk3noIABvFePbLhCJ4nk3L6A+Fy+RdPPS3STf+a52x4pG2PQK4FAkXK9epnlIA==" saltValue="gQC4yrLvnbJqxYZ0KSEoZA==" spinCount="100000" sqref="I34" name="Government revenues_8"/>
    <protectedRange algorithmName="SHA-512" hashValue="19r0bVvPR7yZA0UiYij7Tv1CBk3noIABvFePbLhCJ4nk3L6A+Fy+RdPPS3STf+a52x4pG2PQK4FAkXK9epnlIA==" saltValue="gQC4yrLvnbJqxYZ0KSEoZA==" spinCount="100000" sqref="F32" name="Government revenues_9"/>
    <protectedRange algorithmName="SHA-512" hashValue="19r0bVvPR7yZA0UiYij7Tv1CBk3noIABvFePbLhCJ4nk3L6A+Fy+RdPPS3STf+a52x4pG2PQK4FAkXK9epnlIA==" saltValue="gQC4yrLvnbJqxYZ0KSEoZA==" spinCount="100000" sqref="F33" name="Government revenues_11"/>
    <protectedRange algorithmName="SHA-512" hashValue="19r0bVvPR7yZA0UiYij7Tv1CBk3noIABvFePbLhCJ4nk3L6A+Fy+RdPPS3STf+a52x4pG2PQK4FAkXK9epnlIA==" saltValue="gQC4yrLvnbJqxYZ0KSEoZA==" spinCount="100000" sqref="F34" name="Government revenues_13"/>
    <protectedRange algorithmName="SHA-512" hashValue="19r0bVvPR7yZA0UiYij7Tv1CBk3noIABvFePbLhCJ4nk3L6A+Fy+RdPPS3STf+a52x4pG2PQK4FAkXK9epnlIA==" saltValue="gQC4yrLvnbJqxYZ0KSEoZA==" spinCount="100000" sqref="F35" name="Government revenues_14"/>
    <protectedRange algorithmName="SHA-512" hashValue="19r0bVvPR7yZA0UiYij7Tv1CBk3noIABvFePbLhCJ4nk3L6A+Fy+RdPPS3STf+a52x4pG2PQK4FAkXK9epnlIA==" saltValue="gQC4yrLvnbJqxYZ0KSEoZA==" spinCount="100000" sqref="F36" name="Government revenues_16"/>
  </protectedRanges>
  <mergeCells count="26">
    <mergeCell ref="F81:N81"/>
    <mergeCell ref="F82:N82"/>
    <mergeCell ref="F75:N75"/>
    <mergeCell ref="F76:N76"/>
    <mergeCell ref="F77:N77"/>
    <mergeCell ref="F78:N78"/>
    <mergeCell ref="F79:N79"/>
    <mergeCell ref="F80:N80"/>
    <mergeCell ref="P31:U31"/>
    <mergeCell ref="F14:N14"/>
    <mergeCell ref="F15:N15"/>
    <mergeCell ref="F16:N16"/>
    <mergeCell ref="F18:K18"/>
    <mergeCell ref="M18:N18"/>
    <mergeCell ref="M19:N19"/>
    <mergeCell ref="F20:K20"/>
    <mergeCell ref="M21:N21"/>
    <mergeCell ref="M22:N26"/>
    <mergeCell ref="M27:N27"/>
    <mergeCell ref="M28:N28"/>
    <mergeCell ref="F13:N13"/>
    <mergeCell ref="F8:N8"/>
    <mergeCell ref="F9:N9"/>
    <mergeCell ref="F10:N10"/>
    <mergeCell ref="F11:N11"/>
    <mergeCell ref="F12:N12"/>
  </mergeCells>
  <dataValidations count="3">
    <dataValidation type="list" allowBlank="1" showInputMessage="1" showErrorMessage="1" sqref="I31" xr:uid="{1E99A836-74CA-4F65-BD5C-9933E5656C1F}">
      <formula1>Government_entities_list</formula1>
    </dataValidation>
    <dataValidation type="list" showInputMessage="1" showErrorMessage="1" promptTitle="Name of revenue stream" prompt="Please input the name of the revenue streams here._x000a__x000a_Only include revenue paid on behalf of companies. Do NOT include personal income taxes, PAYE, or other revenues paid on behalf of individuals. These may be included under the Additional information below" sqref="H31:H35" xr:uid="{038ABA14-D401-4DA8-8124-6C2BEFA0B4C7}">
      <formula1>Revenue_stream_list</formula1>
    </dataValidation>
    <dataValidation type="list" allowBlank="1" showInputMessage="1" showErrorMessage="1" sqref="F31:F36" xr:uid="{EF2BF370-05C9-49FC-9E69-3C7E33905CAB}">
      <formula1>GFS_list</formula1>
    </dataValidation>
  </dataValidations>
  <hyperlinks>
    <hyperlink ref="M19" r:id="rId1" location="r5-1" display="EITI Requirement 5.1" xr:uid="{B2EF692F-DFC1-444E-BBB3-7007D9E11E40}"/>
    <hyperlink ref="F20" r:id="rId2" location="r4-1" display="EITI Requirement 4.1" xr:uid="{A053EF5E-FD5E-134A-BD13-A4917E76E1E6}"/>
    <hyperlink ref="M28:N28" r:id="rId3" display="or, https://www.imf.org/external/np/sta/gfsm/" xr:uid="{9DF32873-12EA-C146-91E8-EEA5FCCCB07F}"/>
    <hyperlink ref="M27:N27" r:id="rId4" display="For more guidance, please visit https://eiti.org/summary-data-template" xr:uid="{BD5500A9-5BBA-2F4D-B576-9BCC73AA9F73}"/>
  </hyperlinks>
  <pageMargins left="0.7" right="0.7" top="0.75" bottom="0.75" header="0.3" footer="0.3"/>
  <pageSetup paperSize="9" orientation="portrait" r:id="rId5"/>
  <colBreaks count="1" manualBreakCount="1">
    <brk id="12" max="1048575" man="1"/>
  </colBreaks>
  <drawing r:id="rId6"/>
  <tableParts count="1">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026DB-FADC-7F43-B45E-A080393801BB}">
  <sheetPr codeName="Sheet15">
    <tabColor theme="2" tint="-9.9978637043366805E-2"/>
  </sheetPr>
  <dimension ref="B2:O124"/>
  <sheetViews>
    <sheetView showGridLines="0" topLeftCell="A50" zoomScale="90" zoomScaleNormal="90" workbookViewId="0">
      <selection activeCell="O1" sqref="O1:O1048576"/>
    </sheetView>
  </sheetViews>
  <sheetFormatPr defaultColWidth="9" defaultRowHeight="14.25" x14ac:dyDescent="0.25"/>
  <cols>
    <col min="1" max="1" width="3.875" style="110" customWidth="1"/>
    <col min="2" max="2" width="0" style="110" hidden="1" customWidth="1"/>
    <col min="3" max="3" width="18.5" style="110" customWidth="1"/>
    <col min="4" max="4" width="26" style="110" bestFit="1" customWidth="1"/>
    <col min="5" max="5" width="30.5" style="110" bestFit="1" customWidth="1"/>
    <col min="6" max="6" width="31.5" style="110" bestFit="1" customWidth="1"/>
    <col min="7" max="7" width="34.375" style="110" bestFit="1" customWidth="1"/>
    <col min="8" max="8" width="22.875" style="110" bestFit="1" customWidth="1"/>
    <col min="9" max="9" width="27" style="110" bestFit="1" customWidth="1"/>
    <col min="10" max="10" width="22.5" style="110" customWidth="1"/>
    <col min="11" max="11" width="37.375" style="110" bestFit="1" customWidth="1"/>
    <col min="12" max="12" width="38.5" style="110" bestFit="1" customWidth="1"/>
    <col min="13" max="13" width="26" style="110" bestFit="1" customWidth="1"/>
    <col min="14" max="14" width="16.5" style="110" bestFit="1" customWidth="1"/>
    <col min="15" max="15" width="33.5" style="110" customWidth="1"/>
    <col min="16" max="16" width="4" style="110" customWidth="1"/>
    <col min="17" max="17" width="9" style="110"/>
    <col min="18" max="34" width="15.875" style="110" customWidth="1"/>
    <col min="35" max="16384" width="9" style="110"/>
  </cols>
  <sheetData>
    <row r="2" spans="2:15" s="93" customFormat="1" ht="15.75" x14ac:dyDescent="0.3">
      <c r="C2" s="637" t="s">
        <v>774</v>
      </c>
      <c r="D2" s="637"/>
      <c r="E2" s="637"/>
      <c r="F2" s="637"/>
      <c r="G2" s="637"/>
      <c r="H2" s="637"/>
      <c r="I2" s="637"/>
      <c r="J2" s="637"/>
      <c r="K2" s="637"/>
      <c r="L2" s="637"/>
      <c r="M2" s="637"/>
      <c r="N2" s="637"/>
      <c r="O2" s="259"/>
    </row>
    <row r="3" spans="2:15" ht="21" customHeight="1" x14ac:dyDescent="0.25">
      <c r="C3" s="678" t="s">
        <v>775</v>
      </c>
      <c r="D3" s="678"/>
      <c r="E3" s="678"/>
      <c r="F3" s="678"/>
      <c r="G3" s="678"/>
      <c r="H3" s="678"/>
      <c r="I3" s="678"/>
      <c r="J3" s="678"/>
      <c r="K3" s="678"/>
      <c r="L3" s="678"/>
      <c r="M3" s="678"/>
      <c r="N3" s="678"/>
      <c r="O3" s="269"/>
    </row>
    <row r="4" spans="2:15" s="93" customFormat="1" ht="15.75" customHeight="1" x14ac:dyDescent="0.3">
      <c r="C4" s="673" t="s">
        <v>776</v>
      </c>
      <c r="D4" s="673"/>
      <c r="E4" s="673"/>
      <c r="F4" s="673"/>
      <c r="G4" s="673"/>
      <c r="H4" s="673"/>
      <c r="I4" s="673"/>
      <c r="J4" s="673"/>
      <c r="K4" s="673"/>
      <c r="L4" s="673"/>
      <c r="M4" s="673"/>
      <c r="N4" s="673"/>
      <c r="O4" s="270"/>
    </row>
    <row r="5" spans="2:15" s="93" customFormat="1" ht="15.75" customHeight="1" x14ac:dyDescent="0.3">
      <c r="C5" s="673" t="s">
        <v>777</v>
      </c>
      <c r="D5" s="673"/>
      <c r="E5" s="673"/>
      <c r="F5" s="673"/>
      <c r="G5" s="673"/>
      <c r="H5" s="673"/>
      <c r="I5" s="673"/>
      <c r="J5" s="673"/>
      <c r="K5" s="673"/>
      <c r="L5" s="673"/>
      <c r="M5" s="673"/>
      <c r="N5" s="673"/>
      <c r="O5" s="270"/>
    </row>
    <row r="6" spans="2:15" s="93" customFormat="1" ht="15.75" customHeight="1" x14ac:dyDescent="0.3">
      <c r="C6" s="673" t="s">
        <v>778</v>
      </c>
      <c r="D6" s="673"/>
      <c r="E6" s="673"/>
      <c r="F6" s="673"/>
      <c r="G6" s="673"/>
      <c r="H6" s="673"/>
      <c r="I6" s="673"/>
      <c r="J6" s="673"/>
      <c r="K6" s="673"/>
      <c r="L6" s="673"/>
      <c r="M6" s="673"/>
      <c r="N6" s="673"/>
      <c r="O6" s="270"/>
    </row>
    <row r="7" spans="2:15" s="93" customFormat="1" ht="15.75" customHeight="1" x14ac:dyDescent="0.3">
      <c r="C7" s="673" t="s">
        <v>779</v>
      </c>
      <c r="D7" s="673"/>
      <c r="E7" s="673"/>
      <c r="F7" s="673"/>
      <c r="G7" s="673"/>
      <c r="H7" s="673"/>
      <c r="I7" s="673"/>
      <c r="J7" s="673"/>
      <c r="K7" s="673"/>
      <c r="L7" s="673"/>
      <c r="M7" s="673"/>
      <c r="N7" s="673"/>
      <c r="O7" s="270"/>
    </row>
    <row r="8" spans="2:15" s="93" customFormat="1" ht="15.75" customHeight="1" x14ac:dyDescent="0.3">
      <c r="C8" s="673" t="s">
        <v>780</v>
      </c>
      <c r="D8" s="673"/>
      <c r="E8" s="673"/>
      <c r="F8" s="673"/>
      <c r="G8" s="673"/>
      <c r="H8" s="673"/>
      <c r="I8" s="673"/>
      <c r="J8" s="673"/>
      <c r="K8" s="673"/>
      <c r="L8" s="673"/>
      <c r="M8" s="673"/>
      <c r="N8" s="673"/>
      <c r="O8" s="270"/>
    </row>
    <row r="9" spans="2:15" s="93" customFormat="1" ht="15.75" x14ac:dyDescent="0.3">
      <c r="C9" s="674" t="s">
        <v>38</v>
      </c>
      <c r="D9" s="674"/>
      <c r="E9" s="674"/>
      <c r="F9" s="674"/>
      <c r="G9" s="674"/>
      <c r="H9" s="674"/>
      <c r="I9" s="674"/>
      <c r="J9" s="674"/>
      <c r="K9" s="674"/>
      <c r="L9" s="674"/>
      <c r="M9" s="674"/>
      <c r="N9" s="674"/>
      <c r="O9" s="265"/>
    </row>
    <row r="10" spans="2:15" x14ac:dyDescent="0.25">
      <c r="C10" s="676"/>
      <c r="D10" s="676"/>
      <c r="E10" s="676"/>
      <c r="F10" s="676"/>
      <c r="G10" s="676"/>
      <c r="H10" s="676"/>
      <c r="I10" s="676"/>
      <c r="J10" s="676"/>
      <c r="K10" s="676"/>
      <c r="L10" s="676"/>
      <c r="M10" s="676"/>
      <c r="N10" s="676"/>
    </row>
    <row r="11" spans="2:15" ht="24" x14ac:dyDescent="0.25">
      <c r="C11" s="664" t="s">
        <v>781</v>
      </c>
      <c r="D11" s="664"/>
      <c r="E11" s="664"/>
      <c r="F11" s="664"/>
      <c r="G11" s="664"/>
      <c r="H11" s="664"/>
      <c r="I11" s="664"/>
      <c r="J11" s="664"/>
      <c r="K11" s="664"/>
      <c r="L11" s="664"/>
      <c r="M11" s="664"/>
      <c r="N11" s="664"/>
      <c r="O11" s="263"/>
    </row>
    <row r="12" spans="2:15" s="93" customFormat="1" ht="14.25" customHeight="1" x14ac:dyDescent="0.3">
      <c r="F12" s="501"/>
      <c r="H12" s="501"/>
    </row>
    <row r="13" spans="2:15" s="93" customFormat="1" ht="35.1" customHeight="1" x14ac:dyDescent="0.3">
      <c r="B13" s="667" t="s">
        <v>782</v>
      </c>
      <c r="C13" s="667"/>
      <c r="D13" s="667"/>
      <c r="E13" s="667"/>
      <c r="F13" s="667"/>
      <c r="G13" s="667"/>
      <c r="H13" s="667"/>
      <c r="I13" s="667"/>
      <c r="J13" s="667"/>
      <c r="K13" s="667"/>
      <c r="L13" s="667"/>
      <c r="M13" s="667"/>
      <c r="N13" s="667"/>
      <c r="O13" s="267"/>
    </row>
    <row r="14" spans="2:15" s="93" customFormat="1" ht="31.5" x14ac:dyDescent="0.3">
      <c r="B14" s="93" t="s">
        <v>598</v>
      </c>
      <c r="C14" s="93" t="s">
        <v>783</v>
      </c>
      <c r="D14" s="93" t="s">
        <v>717</v>
      </c>
      <c r="E14" s="93" t="s">
        <v>716</v>
      </c>
      <c r="F14" s="93" t="s">
        <v>784</v>
      </c>
      <c r="G14" s="93" t="s">
        <v>785</v>
      </c>
      <c r="H14" s="93" t="s">
        <v>786</v>
      </c>
      <c r="I14" s="93" t="s">
        <v>787</v>
      </c>
      <c r="J14" s="93" t="s">
        <v>788</v>
      </c>
      <c r="K14" s="93" t="s">
        <v>789</v>
      </c>
      <c r="L14" s="93" t="s">
        <v>790</v>
      </c>
      <c r="M14" s="93" t="s">
        <v>791</v>
      </c>
      <c r="N14" s="93" t="s">
        <v>258</v>
      </c>
      <c r="O14" s="212" t="s">
        <v>792</v>
      </c>
    </row>
    <row r="15" spans="2:15" s="93" customFormat="1" ht="16.5" x14ac:dyDescent="0.3">
      <c r="B15" s="93" t="e">
        <f>VLOOKUP(C15,[1]!Companies[#Data],3,FALSE)</f>
        <v>#REF!</v>
      </c>
      <c r="C15" s="384" t="s">
        <v>259</v>
      </c>
      <c r="D15" s="380" t="s">
        <v>745</v>
      </c>
      <c r="E15" s="380" t="s">
        <v>744</v>
      </c>
      <c r="F15" s="93" t="s">
        <v>62</v>
      </c>
      <c r="G15" s="93" t="s">
        <v>62</v>
      </c>
      <c r="H15" s="93" t="s">
        <v>93</v>
      </c>
      <c r="I15" s="93" t="s">
        <v>93</v>
      </c>
      <c r="J15" s="386">
        <v>4442546</v>
      </c>
      <c r="K15" s="93" t="s">
        <v>793</v>
      </c>
      <c r="L15" s="93" t="s">
        <v>93</v>
      </c>
      <c r="M15" s="93" t="s">
        <v>93</v>
      </c>
      <c r="N15" s="93" t="s">
        <v>794</v>
      </c>
      <c r="O15" s="93" t="s">
        <v>93</v>
      </c>
    </row>
    <row r="16" spans="2:15" s="93" customFormat="1" ht="16.5" x14ac:dyDescent="0.3">
      <c r="B16" s="93" t="e">
        <f>VLOOKUP(C16,[1]!Companies[#Data],3,FALSE)</f>
        <v>#REF!</v>
      </c>
      <c r="C16" s="384" t="s">
        <v>259</v>
      </c>
      <c r="D16" s="276" t="s">
        <v>578</v>
      </c>
      <c r="E16" s="381" t="s">
        <v>746</v>
      </c>
      <c r="F16" s="93" t="s">
        <v>70</v>
      </c>
      <c r="G16" s="93" t="s">
        <v>62</v>
      </c>
      <c r="H16" s="93" t="s">
        <v>93</v>
      </c>
      <c r="I16" s="93" t="s">
        <v>93</v>
      </c>
      <c r="J16" s="387">
        <v>13158</v>
      </c>
      <c r="K16" s="93" t="s">
        <v>793</v>
      </c>
      <c r="L16" s="93" t="s">
        <v>93</v>
      </c>
      <c r="M16" s="93" t="s">
        <v>93</v>
      </c>
      <c r="N16" s="93" t="s">
        <v>794</v>
      </c>
      <c r="O16" s="93" t="s">
        <v>93</v>
      </c>
    </row>
    <row r="17" spans="2:15" s="93" customFormat="1" ht="16.5" x14ac:dyDescent="0.3">
      <c r="B17" s="93" t="e">
        <f>VLOOKUP(C17,[1]!Companies[#Data],3,FALSE)</f>
        <v>#REF!</v>
      </c>
      <c r="C17" s="384" t="s">
        <v>259</v>
      </c>
      <c r="D17" s="276" t="s">
        <v>578</v>
      </c>
      <c r="E17" s="381" t="s">
        <v>747</v>
      </c>
      <c r="F17" s="93" t="s">
        <v>70</v>
      </c>
      <c r="G17" s="93" t="s">
        <v>62</v>
      </c>
      <c r="H17" s="93" t="s">
        <v>93</v>
      </c>
      <c r="I17" s="93" t="s">
        <v>93</v>
      </c>
      <c r="J17" s="387">
        <v>49718</v>
      </c>
      <c r="K17" s="93" t="s">
        <v>793</v>
      </c>
      <c r="L17" s="93" t="s">
        <v>93</v>
      </c>
      <c r="M17" s="93" t="s">
        <v>93</v>
      </c>
      <c r="N17" s="93" t="s">
        <v>794</v>
      </c>
      <c r="O17" s="93" t="s">
        <v>93</v>
      </c>
    </row>
    <row r="18" spans="2:15" s="93" customFormat="1" ht="16.5" x14ac:dyDescent="0.3">
      <c r="B18" s="93" t="e">
        <f>VLOOKUP(C18,[1]!Companies[#Data],3,FALSE)</f>
        <v>#REF!</v>
      </c>
      <c r="C18" s="383" t="s">
        <v>265</v>
      </c>
      <c r="D18" s="388" t="s">
        <v>745</v>
      </c>
      <c r="E18" s="93" t="s">
        <v>744</v>
      </c>
      <c r="F18" s="93" t="s">
        <v>62</v>
      </c>
      <c r="G18" s="93" t="s">
        <v>62</v>
      </c>
      <c r="H18" s="93" t="s">
        <v>93</v>
      </c>
      <c r="I18" s="93" t="s">
        <v>93</v>
      </c>
      <c r="J18" s="386">
        <v>-15575</v>
      </c>
      <c r="K18" s="93" t="s">
        <v>793</v>
      </c>
      <c r="L18" s="93" t="s">
        <v>93</v>
      </c>
      <c r="M18" s="93" t="s">
        <v>93</v>
      </c>
      <c r="N18" s="93" t="s">
        <v>794</v>
      </c>
      <c r="O18" s="93" t="s">
        <v>93</v>
      </c>
    </row>
    <row r="19" spans="2:15" s="93" customFormat="1" ht="16.5" x14ac:dyDescent="0.3">
      <c r="B19" s="93" t="e">
        <f>VLOOKUP(C19,[1]!Companies[#Data],3,FALSE)</f>
        <v>#REF!</v>
      </c>
      <c r="C19" s="384" t="s">
        <v>267</v>
      </c>
      <c r="D19" s="380" t="s">
        <v>745</v>
      </c>
      <c r="E19" s="380" t="s">
        <v>744</v>
      </c>
      <c r="F19" s="93" t="s">
        <v>62</v>
      </c>
      <c r="G19" s="93" t="s">
        <v>62</v>
      </c>
      <c r="H19" s="93" t="s">
        <v>93</v>
      </c>
      <c r="I19" s="93" t="s">
        <v>93</v>
      </c>
      <c r="J19" s="386">
        <v>-1536020</v>
      </c>
      <c r="K19" s="93" t="s">
        <v>793</v>
      </c>
      <c r="L19" s="93" t="s">
        <v>93</v>
      </c>
      <c r="M19" s="93" t="s">
        <v>93</v>
      </c>
      <c r="N19" s="93" t="s">
        <v>794</v>
      </c>
      <c r="O19" s="93" t="s">
        <v>93</v>
      </c>
    </row>
    <row r="20" spans="2:15" s="93" customFormat="1" ht="16.5" x14ac:dyDescent="0.3">
      <c r="B20" s="93" t="e">
        <f>VLOOKUP(C20,[1]!Companies[#Data],3,FALSE)</f>
        <v>#REF!</v>
      </c>
      <c r="C20" s="383" t="s">
        <v>267</v>
      </c>
      <c r="D20" s="276" t="s">
        <v>578</v>
      </c>
      <c r="E20" s="381" t="s">
        <v>746</v>
      </c>
      <c r="F20" s="93" t="s">
        <v>70</v>
      </c>
      <c r="G20" s="93" t="s">
        <v>62</v>
      </c>
      <c r="H20" s="93" t="s">
        <v>93</v>
      </c>
      <c r="I20" s="93" t="s">
        <v>93</v>
      </c>
      <c r="J20" s="387">
        <v>215463</v>
      </c>
      <c r="K20" s="93" t="s">
        <v>793</v>
      </c>
      <c r="L20" s="93" t="s">
        <v>93</v>
      </c>
      <c r="M20" s="93" t="s">
        <v>93</v>
      </c>
      <c r="N20" s="93" t="s">
        <v>794</v>
      </c>
      <c r="O20" s="93" t="s">
        <v>93</v>
      </c>
    </row>
    <row r="21" spans="2:15" s="93" customFormat="1" ht="16.5" x14ac:dyDescent="0.3">
      <c r="B21" s="93" t="e">
        <f>VLOOKUP(C21,[1]!Companies[#Data],3,FALSE)</f>
        <v>#REF!</v>
      </c>
      <c r="C21" s="384" t="s">
        <v>267</v>
      </c>
      <c r="D21" s="276" t="s">
        <v>578</v>
      </c>
      <c r="E21" s="381" t="s">
        <v>747</v>
      </c>
      <c r="F21" s="93" t="s">
        <v>70</v>
      </c>
      <c r="G21" s="93" t="s">
        <v>62</v>
      </c>
      <c r="H21" s="93" t="s">
        <v>93</v>
      </c>
      <c r="I21" s="93" t="s">
        <v>93</v>
      </c>
      <c r="J21" s="387">
        <v>386231</v>
      </c>
      <c r="K21" s="93" t="s">
        <v>793</v>
      </c>
      <c r="L21" s="93" t="s">
        <v>93</v>
      </c>
      <c r="M21" s="93" t="s">
        <v>93</v>
      </c>
      <c r="N21" s="93" t="s">
        <v>794</v>
      </c>
      <c r="O21" s="93" t="s">
        <v>93</v>
      </c>
    </row>
    <row r="22" spans="2:15" s="93" customFormat="1" ht="16.5" x14ac:dyDescent="0.3">
      <c r="B22" s="93" t="e">
        <f>VLOOKUP(C22,[1]!Companies[#Data],3,FALSE)</f>
        <v>#REF!</v>
      </c>
      <c r="C22" s="383" t="s">
        <v>270</v>
      </c>
      <c r="D22" s="388" t="s">
        <v>745</v>
      </c>
      <c r="E22" s="388" t="s">
        <v>744</v>
      </c>
      <c r="F22" s="93" t="s">
        <v>62</v>
      </c>
      <c r="G22" s="93" t="s">
        <v>62</v>
      </c>
      <c r="H22" s="93" t="s">
        <v>93</v>
      </c>
      <c r="I22" s="93" t="s">
        <v>93</v>
      </c>
      <c r="J22" s="386">
        <v>3077241</v>
      </c>
      <c r="K22" s="93" t="s">
        <v>793</v>
      </c>
      <c r="L22" s="93" t="s">
        <v>93</v>
      </c>
      <c r="M22" s="93" t="s">
        <v>93</v>
      </c>
      <c r="N22" s="93" t="s">
        <v>794</v>
      </c>
      <c r="O22" s="93" t="s">
        <v>93</v>
      </c>
    </row>
    <row r="23" spans="2:15" s="93" customFormat="1" ht="16.5" x14ac:dyDescent="0.3">
      <c r="B23" s="93" t="e">
        <f>VLOOKUP(C23,[1]!Companies[#Data],3,FALSE)</f>
        <v>#REF!</v>
      </c>
      <c r="C23" s="384" t="s">
        <v>272</v>
      </c>
      <c r="D23" s="93" t="str">
        <f>+D22</f>
        <v>The Norwegian Tax Administration</v>
      </c>
      <c r="E23" s="93" t="s">
        <v>744</v>
      </c>
      <c r="F23" s="93" t="s">
        <v>62</v>
      </c>
      <c r="G23" s="93" t="s">
        <v>62</v>
      </c>
      <c r="H23" s="93" t="s">
        <v>93</v>
      </c>
      <c r="I23" s="93" t="s">
        <v>93</v>
      </c>
      <c r="J23" s="386">
        <v>-243674</v>
      </c>
      <c r="K23" s="93" t="s">
        <v>793</v>
      </c>
      <c r="L23" s="93" t="s">
        <v>93</v>
      </c>
      <c r="M23" s="93" t="s">
        <v>93</v>
      </c>
      <c r="N23" s="93" t="s">
        <v>794</v>
      </c>
      <c r="O23" s="93" t="s">
        <v>93</v>
      </c>
    </row>
    <row r="24" spans="2:15" s="93" customFormat="1" ht="16.5" x14ac:dyDescent="0.3">
      <c r="B24" s="93" t="e">
        <f>VLOOKUP(C24,[1]!Companies[#Data],3,FALSE)</f>
        <v>#REF!</v>
      </c>
      <c r="C24" s="383" t="str">
        <f>+C23</f>
        <v>Capricorn Norge AS</v>
      </c>
      <c r="D24" s="276" t="s">
        <v>578</v>
      </c>
      <c r="E24" s="381" t="s">
        <v>746</v>
      </c>
      <c r="F24" s="93" t="s">
        <v>70</v>
      </c>
      <c r="G24" s="93" t="s">
        <v>62</v>
      </c>
      <c r="H24" s="93" t="s">
        <v>93</v>
      </c>
      <c r="I24" s="93" t="s">
        <v>93</v>
      </c>
      <c r="J24" s="387">
        <v>-4597</v>
      </c>
      <c r="K24" s="93" t="s">
        <v>793</v>
      </c>
      <c r="L24" s="93" t="s">
        <v>93</v>
      </c>
      <c r="M24" s="93" t="s">
        <v>93</v>
      </c>
      <c r="N24" s="93" t="s">
        <v>794</v>
      </c>
      <c r="O24" s="93" t="s">
        <v>93</v>
      </c>
    </row>
    <row r="25" spans="2:15" s="93" customFormat="1" ht="16.5" x14ac:dyDescent="0.3">
      <c r="B25" s="93" t="e">
        <f>VLOOKUP(C25,[1]!Companies[#Data],3,FALSE)</f>
        <v>#REF!</v>
      </c>
      <c r="C25" s="384" t="s">
        <v>277</v>
      </c>
      <c r="D25" s="380" t="s">
        <v>745</v>
      </c>
      <c r="E25" s="93" t="s">
        <v>744</v>
      </c>
      <c r="F25" s="93" t="s">
        <v>62</v>
      </c>
      <c r="G25" s="93" t="s">
        <v>62</v>
      </c>
      <c r="H25" s="93" t="s">
        <v>93</v>
      </c>
      <c r="I25" s="93" t="s">
        <v>93</v>
      </c>
      <c r="J25" s="386">
        <v>-124617</v>
      </c>
      <c r="K25" s="93" t="s">
        <v>793</v>
      </c>
      <c r="L25" s="93" t="s">
        <v>93</v>
      </c>
      <c r="M25" s="93" t="s">
        <v>93</v>
      </c>
      <c r="N25" s="93" t="s">
        <v>794</v>
      </c>
      <c r="O25" s="93" t="s">
        <v>93</v>
      </c>
    </row>
    <row r="26" spans="2:15" s="93" customFormat="1" ht="16.5" x14ac:dyDescent="0.3">
      <c r="B26" s="93" t="e">
        <f>VLOOKUP(C26,[1]!Companies[#Data],3,FALSE)</f>
        <v>#REF!</v>
      </c>
      <c r="C26" s="383" t="s">
        <v>282</v>
      </c>
      <c r="D26" s="388" t="s">
        <v>745</v>
      </c>
      <c r="E26" s="388" t="s">
        <v>744</v>
      </c>
      <c r="F26" s="93" t="s">
        <v>62</v>
      </c>
      <c r="G26" s="93" t="s">
        <v>62</v>
      </c>
      <c r="H26" s="93" t="s">
        <v>93</v>
      </c>
      <c r="I26" s="93" t="s">
        <v>93</v>
      </c>
      <c r="J26" s="386">
        <v>-139405</v>
      </c>
      <c r="K26" s="93" t="s">
        <v>793</v>
      </c>
      <c r="L26" s="93" t="s">
        <v>93</v>
      </c>
      <c r="M26" s="93" t="s">
        <v>93</v>
      </c>
      <c r="N26" s="93" t="s">
        <v>794</v>
      </c>
      <c r="O26" s="93" t="s">
        <v>93</v>
      </c>
    </row>
    <row r="27" spans="2:15" s="93" customFormat="1" ht="16.5" x14ac:dyDescent="0.3">
      <c r="B27" s="93" t="e">
        <f>VLOOKUP(C27,[1]!Companies[#Data],3,FALSE)</f>
        <v>#REF!</v>
      </c>
      <c r="C27" s="384" t="s">
        <v>283</v>
      </c>
      <c r="D27" s="380" t="s">
        <v>745</v>
      </c>
      <c r="E27" s="93" t="s">
        <v>744</v>
      </c>
      <c r="F27" s="93" t="s">
        <v>62</v>
      </c>
      <c r="G27" s="93" t="s">
        <v>62</v>
      </c>
      <c r="H27" s="93" t="s">
        <v>93</v>
      </c>
      <c r="I27" s="93" t="s">
        <v>93</v>
      </c>
      <c r="J27" s="386">
        <v>3859667</v>
      </c>
      <c r="K27" s="93" t="s">
        <v>793</v>
      </c>
      <c r="L27" s="93" t="s">
        <v>93</v>
      </c>
      <c r="M27" s="93" t="s">
        <v>93</v>
      </c>
      <c r="N27" s="93" t="s">
        <v>794</v>
      </c>
      <c r="O27" s="93" t="s">
        <v>93</v>
      </c>
    </row>
    <row r="28" spans="2:15" s="93" customFormat="1" ht="16.5" x14ac:dyDescent="0.3">
      <c r="B28" s="93" t="e">
        <f>VLOOKUP(C30,[1]!Companies[#Data],3,FALSE)</f>
        <v>#REF!</v>
      </c>
      <c r="C28" s="383" t="str">
        <f>+C27</f>
        <v>ConocoPhillips Skandinavia AS</v>
      </c>
      <c r="D28" s="93" t="str">
        <f>+D24</f>
        <v>The Norwegian Petroleum Directorate</v>
      </c>
      <c r="E28" s="93" t="str">
        <f>+E24</f>
        <v>License fees (Area fee/Arealavgift)</v>
      </c>
      <c r="F28" s="93" t="s">
        <v>70</v>
      </c>
      <c r="G28" s="93" t="s">
        <v>62</v>
      </c>
      <c r="H28" s="93" t="s">
        <v>93</v>
      </c>
      <c r="I28" s="93" t="s">
        <v>93</v>
      </c>
      <c r="J28" s="387">
        <v>68523</v>
      </c>
      <c r="K28" s="93" t="s">
        <v>793</v>
      </c>
      <c r="L28" s="93" t="s">
        <v>93</v>
      </c>
      <c r="M28" s="93" t="s">
        <v>93</v>
      </c>
      <c r="N28" s="93" t="s">
        <v>794</v>
      </c>
      <c r="O28" s="93" t="s">
        <v>93</v>
      </c>
    </row>
    <row r="29" spans="2:15" s="93" customFormat="1" ht="16.5" x14ac:dyDescent="0.3">
      <c r="B29" s="93" t="e">
        <f>VLOOKUP(C32,[1]!Companies[#Data],3,FALSE)</f>
        <v>#REF!</v>
      </c>
      <c r="C29" s="384" t="str">
        <f>+C28</f>
        <v>ConocoPhillips Skandinavia AS</v>
      </c>
      <c r="D29" s="93" t="str">
        <f>+D21</f>
        <v>The Norwegian Petroleum Directorate</v>
      </c>
      <c r="E29" s="93" t="str">
        <f>+E21</f>
        <v>CO2-tax</v>
      </c>
      <c r="F29" s="93" t="s">
        <v>70</v>
      </c>
      <c r="G29" s="93" t="s">
        <v>62</v>
      </c>
      <c r="H29" s="93" t="s">
        <v>93</v>
      </c>
      <c r="I29" s="93" t="s">
        <v>93</v>
      </c>
      <c r="J29" s="387">
        <v>459438</v>
      </c>
      <c r="K29" s="93" t="s">
        <v>793</v>
      </c>
      <c r="L29" s="93" t="s">
        <v>93</v>
      </c>
      <c r="M29" s="93" t="s">
        <v>93</v>
      </c>
      <c r="N29" s="93" t="s">
        <v>794</v>
      </c>
      <c r="O29" s="93" t="s">
        <v>93</v>
      </c>
    </row>
    <row r="30" spans="2:15" s="93" customFormat="1" ht="16.5" x14ac:dyDescent="0.3">
      <c r="B30" s="93" t="e">
        <f>VLOOKUP(#REF!,[1]!Companies[#Data],3,FALSE)</f>
        <v>#REF!</v>
      </c>
      <c r="C30" s="383" t="s">
        <v>286</v>
      </c>
      <c r="D30" s="388" t="s">
        <v>745</v>
      </c>
      <c r="E30" s="93" t="s">
        <v>744</v>
      </c>
      <c r="F30" s="93" t="s">
        <v>62</v>
      </c>
      <c r="G30" s="93" t="s">
        <v>62</v>
      </c>
      <c r="H30" s="93" t="s">
        <v>93</v>
      </c>
      <c r="I30" s="93" t="s">
        <v>93</v>
      </c>
      <c r="J30" s="386">
        <v>-1515158</v>
      </c>
      <c r="K30" s="93" t="s">
        <v>793</v>
      </c>
      <c r="L30" s="93" t="s">
        <v>93</v>
      </c>
      <c r="M30" s="93" t="s">
        <v>93</v>
      </c>
      <c r="N30" s="93" t="s">
        <v>794</v>
      </c>
      <c r="O30" s="93" t="s">
        <v>93</v>
      </c>
    </row>
    <row r="31" spans="2:15" s="93" customFormat="1" ht="16.5" x14ac:dyDescent="0.3">
      <c r="B31" s="93" t="e">
        <f>VLOOKUP(#REF!,[1]!Companies[#Data],3,FALSE)</f>
        <v>#REF!</v>
      </c>
      <c r="C31" s="522" t="str">
        <f>+C30</f>
        <v>DNO Norge AS</v>
      </c>
      <c r="D31" s="276" t="s">
        <v>578</v>
      </c>
      <c r="E31" s="381" t="s">
        <v>746</v>
      </c>
      <c r="F31" s="93" t="s">
        <v>70</v>
      </c>
      <c r="G31" s="93" t="s">
        <v>62</v>
      </c>
      <c r="H31" s="93" t="s">
        <v>93</v>
      </c>
      <c r="I31" s="93" t="s">
        <v>93</v>
      </c>
      <c r="J31" s="387">
        <v>36777</v>
      </c>
      <c r="K31" s="93" t="s">
        <v>793</v>
      </c>
      <c r="L31" s="93" t="s">
        <v>93</v>
      </c>
      <c r="M31" s="93" t="s">
        <v>93</v>
      </c>
      <c r="N31" s="93" t="s">
        <v>794</v>
      </c>
      <c r="O31" s="93" t="s">
        <v>93</v>
      </c>
    </row>
    <row r="32" spans="2:15" s="93" customFormat="1" ht="16.5" x14ac:dyDescent="0.3">
      <c r="B32" s="93" t="e">
        <f>VLOOKUP(#REF!,[1]!Companies[#Data],3,FALSE)</f>
        <v>#REF!</v>
      </c>
      <c r="C32" s="384" t="s">
        <v>289</v>
      </c>
      <c r="D32" s="388" t="s">
        <v>745</v>
      </c>
      <c r="E32" s="93" t="s">
        <v>744</v>
      </c>
      <c r="F32" s="93" t="s">
        <v>62</v>
      </c>
      <c r="G32" s="93" t="s">
        <v>62</v>
      </c>
      <c r="H32" s="93" t="s">
        <v>93</v>
      </c>
      <c r="I32" s="93" t="s">
        <v>93</v>
      </c>
      <c r="J32" s="386">
        <v>-508478</v>
      </c>
      <c r="K32" s="93" t="s">
        <v>793</v>
      </c>
      <c r="L32" s="93" t="s">
        <v>93</v>
      </c>
      <c r="M32" s="93" t="s">
        <v>93</v>
      </c>
      <c r="N32" s="93" t="s">
        <v>794</v>
      </c>
      <c r="O32" s="93" t="s">
        <v>93</v>
      </c>
    </row>
    <row r="33" spans="2:15" s="93" customFormat="1" ht="16.5" x14ac:dyDescent="0.3">
      <c r="B33" s="93" t="e">
        <f>VLOOKUP(C33,[1]!Companies[#Data],3,FALSE)</f>
        <v>#REF!</v>
      </c>
      <c r="C33" s="383" t="s">
        <v>616</v>
      </c>
      <c r="D33" s="380" t="s">
        <v>745</v>
      </c>
      <c r="E33" s="93" t="s">
        <v>744</v>
      </c>
      <c r="F33" s="93" t="s">
        <v>62</v>
      </c>
      <c r="G33" s="93" t="s">
        <v>62</v>
      </c>
      <c r="H33" s="93" t="s">
        <v>93</v>
      </c>
      <c r="I33" s="93" t="s">
        <v>93</v>
      </c>
      <c r="J33" s="386">
        <v>426955</v>
      </c>
      <c r="K33" s="93" t="s">
        <v>793</v>
      </c>
      <c r="L33" s="93" t="s">
        <v>93</v>
      </c>
      <c r="M33" s="93" t="s">
        <v>93</v>
      </c>
      <c r="N33" s="93" t="s">
        <v>794</v>
      </c>
      <c r="O33" s="93" t="s">
        <v>93</v>
      </c>
    </row>
    <row r="34" spans="2:15" s="93" customFormat="1" ht="16.5" x14ac:dyDescent="0.3">
      <c r="B34" s="93" t="e">
        <f>VLOOKUP(C34,[1]!Companies[#Data],3,FALSE)</f>
        <v>#REF!</v>
      </c>
      <c r="C34" s="383" t="s">
        <v>291</v>
      </c>
      <c r="D34" s="388" t="s">
        <v>745</v>
      </c>
      <c r="E34" s="93" t="s">
        <v>744</v>
      </c>
      <c r="F34" s="93" t="s">
        <v>62</v>
      </c>
      <c r="G34" s="93" t="s">
        <v>62</v>
      </c>
      <c r="H34" s="93" t="s">
        <v>93</v>
      </c>
      <c r="I34" s="93" t="s">
        <v>93</v>
      </c>
      <c r="J34" s="386">
        <v>-35238</v>
      </c>
      <c r="K34" s="93" t="s">
        <v>793</v>
      </c>
      <c r="L34" s="93" t="s">
        <v>93</v>
      </c>
      <c r="M34" s="93" t="s">
        <v>93</v>
      </c>
      <c r="N34" s="93" t="s">
        <v>794</v>
      </c>
      <c r="O34" s="93" t="s">
        <v>93</v>
      </c>
    </row>
    <row r="35" spans="2:15" s="93" customFormat="1" ht="16.5" x14ac:dyDescent="0.3">
      <c r="B35" s="93" t="e">
        <f>VLOOKUP(C35,[1]!Companies[#Data],3,FALSE)</f>
        <v>#REF!</v>
      </c>
      <c r="C35" s="383" t="s">
        <v>293</v>
      </c>
      <c r="D35" s="380" t="s">
        <v>745</v>
      </c>
      <c r="E35" s="93" t="s">
        <v>744</v>
      </c>
      <c r="F35" s="93" t="s">
        <v>62</v>
      </c>
      <c r="G35" s="93" t="s">
        <v>62</v>
      </c>
      <c r="H35" s="93" t="s">
        <v>93</v>
      </c>
      <c r="I35" s="93" t="s">
        <v>93</v>
      </c>
      <c r="J35" s="386">
        <v>-542767</v>
      </c>
      <c r="K35" s="93" t="s">
        <v>793</v>
      </c>
      <c r="L35" s="93" t="s">
        <v>93</v>
      </c>
      <c r="M35" s="93" t="s">
        <v>93</v>
      </c>
      <c r="N35" s="93" t="s">
        <v>794</v>
      </c>
      <c r="O35" s="93" t="s">
        <v>93</v>
      </c>
    </row>
    <row r="36" spans="2:15" s="93" customFormat="1" ht="16.5" x14ac:dyDescent="0.3">
      <c r="B36" s="93" t="e">
        <f>VLOOKUP(C36,[1]!Companies[#Data],3,FALSE)</f>
        <v>#REF!</v>
      </c>
      <c r="C36" s="392" t="s">
        <v>295</v>
      </c>
      <c r="D36" s="388" t="s">
        <v>745</v>
      </c>
      <c r="E36" s="93" t="s">
        <v>744</v>
      </c>
      <c r="F36" s="93" t="s">
        <v>62</v>
      </c>
      <c r="G36" s="93" t="s">
        <v>62</v>
      </c>
      <c r="H36" s="93" t="s">
        <v>93</v>
      </c>
      <c r="I36" s="93" t="s">
        <v>93</v>
      </c>
      <c r="J36" s="386">
        <v>24422319</v>
      </c>
      <c r="K36" s="93" t="s">
        <v>793</v>
      </c>
      <c r="L36" s="93" t="s">
        <v>93</v>
      </c>
      <c r="M36" s="93" t="s">
        <v>93</v>
      </c>
      <c r="N36" s="93" t="s">
        <v>794</v>
      </c>
      <c r="O36" s="93" t="s">
        <v>93</v>
      </c>
    </row>
    <row r="37" spans="2:15" ht="16.5" x14ac:dyDescent="0.3">
      <c r="B37" s="93" t="e">
        <f>VLOOKUP(C40,[1]!Companies[#Data],3,FALSE)</f>
        <v>#REF!</v>
      </c>
      <c r="C37" s="392" t="s">
        <v>295</v>
      </c>
      <c r="D37" s="276" t="s">
        <v>578</v>
      </c>
      <c r="E37" s="381" t="s">
        <v>746</v>
      </c>
      <c r="F37" s="93" t="s">
        <v>70</v>
      </c>
      <c r="G37" s="93" t="s">
        <v>62</v>
      </c>
      <c r="H37" s="93" t="s">
        <v>93</v>
      </c>
      <c r="I37" s="93" t="s">
        <v>93</v>
      </c>
      <c r="J37" s="387">
        <v>699966</v>
      </c>
      <c r="K37" s="93" t="s">
        <v>793</v>
      </c>
      <c r="L37" s="93" t="s">
        <v>93</v>
      </c>
      <c r="M37" s="93" t="s">
        <v>93</v>
      </c>
      <c r="N37" s="93" t="s">
        <v>794</v>
      </c>
      <c r="O37" s="93" t="s">
        <v>93</v>
      </c>
    </row>
    <row r="38" spans="2:15" s="93" customFormat="1" ht="16.5" x14ac:dyDescent="0.3">
      <c r="B38" s="93" t="e">
        <f>VLOOKUP(C41,[1]!Companies[#Data],3,FALSE)</f>
        <v>#REF!</v>
      </c>
      <c r="C38" s="392" t="s">
        <v>295</v>
      </c>
      <c r="D38" s="276" t="s">
        <v>578</v>
      </c>
      <c r="E38" s="381" t="s">
        <v>747</v>
      </c>
      <c r="F38" s="93" t="s">
        <v>70</v>
      </c>
      <c r="G38" s="93" t="s">
        <v>62</v>
      </c>
      <c r="H38" s="93" t="s">
        <v>93</v>
      </c>
      <c r="I38" s="93" t="s">
        <v>93</v>
      </c>
      <c r="J38" s="387">
        <v>4278212</v>
      </c>
      <c r="K38" s="93" t="s">
        <v>793</v>
      </c>
      <c r="L38" s="93" t="s">
        <v>93</v>
      </c>
      <c r="M38" s="93" t="s">
        <v>93</v>
      </c>
      <c r="N38" s="93" t="s">
        <v>794</v>
      </c>
      <c r="O38" s="93" t="s">
        <v>93</v>
      </c>
    </row>
    <row r="39" spans="2:15" s="93" customFormat="1" ht="16.5" x14ac:dyDescent="0.3">
      <c r="B39" s="93" t="e">
        <f>VLOOKUP(C39,[1]!Companies[#Data],3,FALSE)</f>
        <v>#REF!</v>
      </c>
      <c r="C39" s="392" t="s">
        <v>587</v>
      </c>
      <c r="D39" s="276" t="s">
        <v>795</v>
      </c>
      <c r="E39" s="381" t="s">
        <v>752</v>
      </c>
      <c r="F39" s="93" t="s">
        <v>62</v>
      </c>
      <c r="G39" s="93" t="s">
        <v>62</v>
      </c>
      <c r="H39" s="93" t="s">
        <v>93</v>
      </c>
      <c r="I39" s="93" t="s">
        <v>93</v>
      </c>
      <c r="J39" s="387">
        <v>15030000</v>
      </c>
      <c r="K39" s="93" t="s">
        <v>793</v>
      </c>
      <c r="L39" s="93" t="s">
        <v>93</v>
      </c>
      <c r="M39" s="93" t="s">
        <v>93</v>
      </c>
      <c r="N39" s="93" t="s">
        <v>794</v>
      </c>
      <c r="O39" s="93" t="s">
        <v>93</v>
      </c>
    </row>
    <row r="40" spans="2:15" s="93" customFormat="1" ht="16.5" x14ac:dyDescent="0.3">
      <c r="B40" s="93" t="e">
        <f>VLOOKUP(C42,[1]!Companies[#Data],3,FALSE)</f>
        <v>#REF!</v>
      </c>
      <c r="C40" s="389" t="s">
        <v>298</v>
      </c>
      <c r="D40" s="276" t="s">
        <v>745</v>
      </c>
      <c r="E40" s="93" t="s">
        <v>744</v>
      </c>
      <c r="F40" s="93" t="s">
        <v>62</v>
      </c>
      <c r="G40" s="93" t="s">
        <v>62</v>
      </c>
      <c r="H40" s="93" t="s">
        <v>93</v>
      </c>
      <c r="I40" s="93" t="s">
        <v>93</v>
      </c>
      <c r="J40" s="386">
        <v>-5243548</v>
      </c>
      <c r="K40" s="93" t="s">
        <v>793</v>
      </c>
      <c r="L40" s="93" t="s">
        <v>93</v>
      </c>
      <c r="M40" s="93" t="s">
        <v>93</v>
      </c>
      <c r="N40" s="93" t="s">
        <v>794</v>
      </c>
      <c r="O40" s="93" t="s">
        <v>93</v>
      </c>
    </row>
    <row r="41" spans="2:15" s="93" customFormat="1" ht="16.5" x14ac:dyDescent="0.3">
      <c r="B41" s="93" t="e">
        <f>VLOOKUP(C43,[1]!Companies[#Data],3,FALSE)</f>
        <v>#REF!</v>
      </c>
      <c r="C41" s="389" t="s">
        <v>302</v>
      </c>
      <c r="D41" s="276" t="s">
        <v>745</v>
      </c>
      <c r="E41" s="93" t="s">
        <v>744</v>
      </c>
      <c r="F41" s="93" t="s">
        <v>62</v>
      </c>
      <c r="G41" s="93" t="s">
        <v>62</v>
      </c>
      <c r="H41" s="93" t="s">
        <v>93</v>
      </c>
      <c r="I41" s="93" t="s">
        <v>93</v>
      </c>
      <c r="J41" s="386">
        <v>-1860</v>
      </c>
      <c r="K41" s="93" t="s">
        <v>793</v>
      </c>
      <c r="L41" s="93" t="s">
        <v>93</v>
      </c>
      <c r="M41" s="93" t="s">
        <v>93</v>
      </c>
      <c r="N41" s="93" t="s">
        <v>794</v>
      </c>
      <c r="O41" s="93" t="s">
        <v>93</v>
      </c>
    </row>
    <row r="42" spans="2:15" s="93" customFormat="1" ht="16.5" x14ac:dyDescent="0.3">
      <c r="B42" s="93" t="e">
        <f>VLOOKUP(C47,[1]!Companies[#Data],3,FALSE)</f>
        <v>#REF!</v>
      </c>
      <c r="C42" s="389" t="s">
        <v>305</v>
      </c>
      <c r="D42" s="276" t="s">
        <v>745</v>
      </c>
      <c r="E42" s="93" t="s">
        <v>744</v>
      </c>
      <c r="F42" s="93" t="s">
        <v>62</v>
      </c>
      <c r="G42" s="93" t="s">
        <v>62</v>
      </c>
      <c r="H42" s="93" t="s">
        <v>93</v>
      </c>
      <c r="I42" s="93" t="s">
        <v>93</v>
      </c>
      <c r="J42" s="386">
        <v>-639263</v>
      </c>
      <c r="K42" s="93" t="s">
        <v>793</v>
      </c>
      <c r="L42" s="93" t="s">
        <v>93</v>
      </c>
      <c r="M42" s="93" t="s">
        <v>93</v>
      </c>
      <c r="N42" s="93" t="s">
        <v>794</v>
      </c>
      <c r="O42" s="93" t="s">
        <v>93</v>
      </c>
    </row>
    <row r="43" spans="2:15" s="93" customFormat="1" ht="16.5" x14ac:dyDescent="0.3">
      <c r="B43" s="93" t="e">
        <f>VLOOKUP(#REF!,[1]!Companies[#Data],3,FALSE)</f>
        <v>#REF!</v>
      </c>
      <c r="C43" s="383" t="s">
        <v>310</v>
      </c>
      <c r="D43" s="276" t="s">
        <v>745</v>
      </c>
      <c r="E43" s="93" t="s">
        <v>744</v>
      </c>
      <c r="F43" s="93" t="s">
        <v>62</v>
      </c>
      <c r="G43" s="93" t="s">
        <v>62</v>
      </c>
      <c r="H43" s="93" t="s">
        <v>93</v>
      </c>
      <c r="I43" s="93" t="s">
        <v>93</v>
      </c>
      <c r="J43" s="386">
        <v>329090</v>
      </c>
      <c r="K43" s="93" t="s">
        <v>793</v>
      </c>
      <c r="L43" s="93" t="s">
        <v>93</v>
      </c>
      <c r="M43" s="93" t="s">
        <v>93</v>
      </c>
      <c r="N43" s="93" t="s">
        <v>794</v>
      </c>
      <c r="O43" s="93" t="s">
        <v>93</v>
      </c>
    </row>
    <row r="44" spans="2:15" s="93" customFormat="1" ht="16.5" x14ac:dyDescent="0.3">
      <c r="B44" s="93" t="e">
        <f>VLOOKUP(#REF!,[1]!Companies[#Data],3,FALSE)</f>
        <v>#REF!</v>
      </c>
      <c r="C44" s="522" t="s">
        <v>310</v>
      </c>
      <c r="D44" s="276" t="s">
        <v>578</v>
      </c>
      <c r="E44" s="381" t="s">
        <v>746</v>
      </c>
      <c r="F44" s="93" t="s">
        <v>70</v>
      </c>
      <c r="G44" s="93" t="s">
        <v>62</v>
      </c>
      <c r="H44" s="93" t="s">
        <v>93</v>
      </c>
      <c r="I44" s="93" t="s">
        <v>93</v>
      </c>
      <c r="J44" s="387">
        <v>2069</v>
      </c>
      <c r="K44" s="93" t="s">
        <v>793</v>
      </c>
      <c r="L44" s="93" t="s">
        <v>93</v>
      </c>
      <c r="M44" s="93" t="s">
        <v>93</v>
      </c>
      <c r="N44" s="93" t="s">
        <v>794</v>
      </c>
      <c r="O44" s="93" t="s">
        <v>93</v>
      </c>
    </row>
    <row r="45" spans="2:15" s="93" customFormat="1" ht="16.5" x14ac:dyDescent="0.3">
      <c r="B45" s="93" t="e">
        <f>VLOOKUP(C45,[1]!Companies[#Data],3,FALSE)</f>
        <v>#REF!</v>
      </c>
      <c r="C45" s="383" t="s">
        <v>313</v>
      </c>
      <c r="D45" s="276" t="s">
        <v>745</v>
      </c>
      <c r="E45" s="93" t="s">
        <v>744</v>
      </c>
      <c r="F45" s="93" t="s">
        <v>62</v>
      </c>
      <c r="G45" s="93" t="s">
        <v>62</v>
      </c>
      <c r="H45" s="93" t="s">
        <v>93</v>
      </c>
      <c r="I45" s="93" t="s">
        <v>93</v>
      </c>
      <c r="J45" s="386">
        <v>-237979</v>
      </c>
      <c r="K45" s="93" t="s">
        <v>793</v>
      </c>
      <c r="L45" s="93" t="s">
        <v>93</v>
      </c>
      <c r="M45" s="93" t="s">
        <v>93</v>
      </c>
      <c r="N45" s="93" t="s">
        <v>794</v>
      </c>
      <c r="O45" s="93" t="s">
        <v>93</v>
      </c>
    </row>
    <row r="46" spans="2:15" s="93" customFormat="1" ht="16.5" x14ac:dyDescent="0.3">
      <c r="B46" s="93" t="e">
        <f>VLOOKUP(C46,[1]!Companies[#Data],3,FALSE)</f>
        <v>#REF!</v>
      </c>
      <c r="C46" s="383" t="s">
        <v>319</v>
      </c>
      <c r="D46" s="276" t="s">
        <v>745</v>
      </c>
      <c r="E46" s="93" t="s">
        <v>744</v>
      </c>
      <c r="F46" s="93" t="s">
        <v>62</v>
      </c>
      <c r="G46" s="93" t="s">
        <v>62</v>
      </c>
      <c r="H46" s="93" t="s">
        <v>93</v>
      </c>
      <c r="I46" s="93" t="s">
        <v>93</v>
      </c>
      <c r="J46" s="386">
        <v>-816449</v>
      </c>
      <c r="K46" s="93" t="s">
        <v>793</v>
      </c>
      <c r="L46" s="93" t="s">
        <v>93</v>
      </c>
      <c r="M46" s="93" t="s">
        <v>93</v>
      </c>
      <c r="N46" s="93" t="s">
        <v>794</v>
      </c>
      <c r="O46" s="93" t="s">
        <v>93</v>
      </c>
    </row>
    <row r="47" spans="2:15" s="93" customFormat="1" ht="16.5" customHeight="1" x14ac:dyDescent="0.3">
      <c r="B47" s="93" t="e">
        <f>VLOOKUP(#REF!,[1]!Companies[#Data],3,FALSE)</f>
        <v>#REF!</v>
      </c>
      <c r="C47" s="383" t="s">
        <v>322</v>
      </c>
      <c r="D47" s="276" t="s">
        <v>745</v>
      </c>
      <c r="E47" s="93" t="s">
        <v>744</v>
      </c>
      <c r="F47" s="93" t="s">
        <v>62</v>
      </c>
      <c r="G47" s="93" t="s">
        <v>62</v>
      </c>
      <c r="H47" s="93" t="s">
        <v>93</v>
      </c>
      <c r="I47" s="93" t="s">
        <v>93</v>
      </c>
      <c r="J47" s="386">
        <v>-167716</v>
      </c>
      <c r="K47" s="93" t="s">
        <v>793</v>
      </c>
      <c r="L47" s="93" t="s">
        <v>93</v>
      </c>
      <c r="M47" s="93" t="s">
        <v>93</v>
      </c>
      <c r="N47" s="93" t="s">
        <v>794</v>
      </c>
      <c r="O47" s="93" t="s">
        <v>93</v>
      </c>
    </row>
    <row r="48" spans="2:15" s="93" customFormat="1" ht="16.5" x14ac:dyDescent="0.3">
      <c r="B48" s="93" t="e">
        <f>VLOOKUP(C48,[1]!Companies[#Data],3,FALSE)</f>
        <v>#REF!</v>
      </c>
      <c r="C48" s="383" t="s">
        <v>329</v>
      </c>
      <c r="D48" s="276" t="s">
        <v>745</v>
      </c>
      <c r="E48" s="93" t="s">
        <v>744</v>
      </c>
      <c r="F48" s="93" t="s">
        <v>62</v>
      </c>
      <c r="G48" s="93" t="s">
        <v>62</v>
      </c>
      <c r="H48" s="93" t="s">
        <v>93</v>
      </c>
      <c r="I48" s="93" t="s">
        <v>93</v>
      </c>
      <c r="J48" s="386">
        <v>-2204</v>
      </c>
      <c r="K48" s="93" t="s">
        <v>793</v>
      </c>
      <c r="L48" s="93" t="s">
        <v>93</v>
      </c>
      <c r="M48" s="93" t="s">
        <v>93</v>
      </c>
      <c r="N48" s="93" t="s">
        <v>794</v>
      </c>
      <c r="O48" s="93" t="s">
        <v>93</v>
      </c>
    </row>
    <row r="49" spans="2:15" s="93" customFormat="1" ht="16.5" x14ac:dyDescent="0.3">
      <c r="B49" s="93" t="e">
        <f>VLOOKUP(C49,[1]!Companies[#Data],3,FALSE)</f>
        <v>#REF!</v>
      </c>
      <c r="C49" s="383" t="s">
        <v>332</v>
      </c>
      <c r="D49" s="276" t="s">
        <v>745</v>
      </c>
      <c r="E49" s="93" t="s">
        <v>744</v>
      </c>
      <c r="F49" s="93" t="s">
        <v>62</v>
      </c>
      <c r="G49" s="93" t="s">
        <v>62</v>
      </c>
      <c r="H49" s="93" t="s">
        <v>93</v>
      </c>
      <c r="I49" s="93" t="s">
        <v>93</v>
      </c>
      <c r="J49" s="386">
        <v>-108987</v>
      </c>
      <c r="K49" s="93" t="s">
        <v>793</v>
      </c>
      <c r="L49" s="93" t="s">
        <v>93</v>
      </c>
      <c r="M49" s="93" t="s">
        <v>93</v>
      </c>
      <c r="N49" s="93" t="s">
        <v>794</v>
      </c>
      <c r="O49" s="93" t="s">
        <v>93</v>
      </c>
    </row>
    <row r="50" spans="2:15" s="93" customFormat="1" ht="16.5" x14ac:dyDescent="0.3">
      <c r="B50" s="93" t="e">
        <f>VLOOKUP(C50,[1]!Companies[#Data],3,FALSE)</f>
        <v>#REF!</v>
      </c>
      <c r="C50" s="383" t="s">
        <v>335</v>
      </c>
      <c r="D50" s="276" t="s">
        <v>745</v>
      </c>
      <c r="E50" s="93" t="s">
        <v>744</v>
      </c>
      <c r="F50" s="93" t="s">
        <v>62</v>
      </c>
      <c r="G50" s="93" t="s">
        <v>62</v>
      </c>
      <c r="H50" s="93" t="s">
        <v>93</v>
      </c>
      <c r="I50" s="93" t="s">
        <v>93</v>
      </c>
      <c r="J50" s="390">
        <v>4065934</v>
      </c>
      <c r="K50" s="93" t="s">
        <v>793</v>
      </c>
      <c r="L50" s="93" t="s">
        <v>93</v>
      </c>
      <c r="M50" s="93" t="s">
        <v>93</v>
      </c>
      <c r="N50" s="93" t="s">
        <v>794</v>
      </c>
      <c r="O50" s="93" t="s">
        <v>93</v>
      </c>
    </row>
    <row r="51" spans="2:15" s="93" customFormat="1" ht="16.5" x14ac:dyDescent="0.3">
      <c r="B51" s="93" t="e">
        <f>VLOOKUP(C51,[1]!Companies[#Data],3,FALSE)</f>
        <v>#REF!</v>
      </c>
      <c r="C51" s="383" t="s">
        <v>335</v>
      </c>
      <c r="D51" s="276" t="s">
        <v>578</v>
      </c>
      <c r="E51" s="381" t="s">
        <v>746</v>
      </c>
      <c r="F51" s="93" t="s">
        <v>70</v>
      </c>
      <c r="G51" s="93" t="s">
        <v>62</v>
      </c>
      <c r="H51" s="93" t="s">
        <v>93</v>
      </c>
      <c r="I51" s="93" t="s">
        <v>93</v>
      </c>
      <c r="J51" s="391">
        <v>168913</v>
      </c>
      <c r="K51" s="93" t="s">
        <v>793</v>
      </c>
      <c r="L51" s="93" t="s">
        <v>93</v>
      </c>
      <c r="M51" s="93" t="s">
        <v>93</v>
      </c>
      <c r="N51" s="93" t="s">
        <v>794</v>
      </c>
      <c r="O51" s="93" t="s">
        <v>93</v>
      </c>
    </row>
    <row r="52" spans="2:15" s="93" customFormat="1" ht="15.75" x14ac:dyDescent="0.3">
      <c r="B52" s="93" t="e">
        <f>VLOOKUP(C52,[1]!Companies[#Data],3,FALSE)</f>
        <v>#REF!</v>
      </c>
      <c r="C52" s="523" t="s">
        <v>335</v>
      </c>
      <c r="D52" s="276" t="s">
        <v>578</v>
      </c>
      <c r="E52" s="381" t="s">
        <v>747</v>
      </c>
      <c r="F52" s="93" t="s">
        <v>70</v>
      </c>
      <c r="G52" s="93" t="s">
        <v>62</v>
      </c>
      <c r="H52" s="93" t="s">
        <v>93</v>
      </c>
      <c r="I52" s="93" t="s">
        <v>93</v>
      </c>
      <c r="J52" s="391">
        <v>105862</v>
      </c>
      <c r="K52" s="93" t="s">
        <v>793</v>
      </c>
      <c r="L52" s="93" t="s">
        <v>93</v>
      </c>
      <c r="M52" s="93" t="s">
        <v>93</v>
      </c>
      <c r="N52" s="93" t="s">
        <v>794</v>
      </c>
      <c r="O52" s="93" t="s">
        <v>93</v>
      </c>
    </row>
    <row r="53" spans="2:15" s="93" customFormat="1" ht="15.75" customHeight="1" x14ac:dyDescent="0.3">
      <c r="B53" s="93" t="e">
        <f>VLOOKUP(C53,[1]!Companies[#Data],3,FALSE)</f>
        <v>#REF!</v>
      </c>
      <c r="C53" s="383" t="s">
        <v>338</v>
      </c>
      <c r="D53" s="276" t="s">
        <v>745</v>
      </c>
      <c r="E53" s="93" t="s">
        <v>744</v>
      </c>
      <c r="F53" s="93" t="s">
        <v>62</v>
      </c>
      <c r="G53" s="93" t="s">
        <v>62</v>
      </c>
      <c r="H53" s="93" t="s">
        <v>93</v>
      </c>
      <c r="I53" s="93" t="s">
        <v>93</v>
      </c>
      <c r="J53" s="386">
        <v>-73634</v>
      </c>
      <c r="K53" s="93" t="s">
        <v>793</v>
      </c>
      <c r="L53" s="93" t="s">
        <v>93</v>
      </c>
      <c r="M53" s="93" t="s">
        <v>93</v>
      </c>
      <c r="N53" s="93" t="s">
        <v>794</v>
      </c>
      <c r="O53" s="93" t="s">
        <v>93</v>
      </c>
    </row>
    <row r="54" spans="2:15" s="93" customFormat="1" ht="16.5" x14ac:dyDescent="0.3">
      <c r="B54" s="93" t="e">
        <f>VLOOKUP(C54,[1]!Companies[#Data],3,FALSE)</f>
        <v>#REF!</v>
      </c>
      <c r="C54" s="383" t="s">
        <v>341</v>
      </c>
      <c r="D54" s="276" t="s">
        <v>745</v>
      </c>
      <c r="E54" s="93" t="s">
        <v>744</v>
      </c>
      <c r="F54" s="93" t="s">
        <v>62</v>
      </c>
      <c r="G54" s="93" t="s">
        <v>62</v>
      </c>
      <c r="H54" s="93" t="s">
        <v>93</v>
      </c>
      <c r="I54" s="93" t="s">
        <v>93</v>
      </c>
      <c r="J54" s="386">
        <v>-304434</v>
      </c>
      <c r="K54" s="93" t="s">
        <v>793</v>
      </c>
      <c r="L54" s="93" t="s">
        <v>93</v>
      </c>
      <c r="M54" s="93" t="s">
        <v>93</v>
      </c>
      <c r="N54" s="93" t="s">
        <v>794</v>
      </c>
      <c r="O54" s="93" t="s">
        <v>93</v>
      </c>
    </row>
    <row r="55" spans="2:15" ht="16.5" x14ac:dyDescent="0.3">
      <c r="B55" s="93" t="e">
        <f>VLOOKUP(C55,[1]!Companies[#Data],3,FALSE)</f>
        <v>#REF!</v>
      </c>
      <c r="C55" s="383" t="s">
        <v>343</v>
      </c>
      <c r="D55" s="276" t="s">
        <v>745</v>
      </c>
      <c r="E55" s="93" t="s">
        <v>744</v>
      </c>
      <c r="F55" s="93" t="s">
        <v>62</v>
      </c>
      <c r="G55" s="93" t="s">
        <v>62</v>
      </c>
      <c r="H55" s="93" t="s">
        <v>93</v>
      </c>
      <c r="I55" s="93" t="s">
        <v>93</v>
      </c>
      <c r="J55" s="386">
        <v>-66132</v>
      </c>
      <c r="K55" s="93" t="s">
        <v>793</v>
      </c>
      <c r="L55" s="93" t="s">
        <v>93</v>
      </c>
      <c r="M55" s="93" t="s">
        <v>93</v>
      </c>
      <c r="N55" s="93" t="s">
        <v>794</v>
      </c>
      <c r="O55" s="93" t="s">
        <v>93</v>
      </c>
    </row>
    <row r="56" spans="2:15" ht="16.5" x14ac:dyDescent="0.3">
      <c r="B56" s="93" t="e">
        <f>VLOOKUP(C56,[1]!Companies[#Data],3,FALSE)</f>
        <v>#REF!</v>
      </c>
      <c r="C56" s="389" t="s">
        <v>346</v>
      </c>
      <c r="D56" s="276" t="s">
        <v>745</v>
      </c>
      <c r="E56" s="93" t="s">
        <v>744</v>
      </c>
      <c r="F56" s="93" t="s">
        <v>62</v>
      </c>
      <c r="G56" s="93" t="s">
        <v>62</v>
      </c>
      <c r="H56" s="93" t="s">
        <v>93</v>
      </c>
      <c r="I56" s="93" t="s">
        <v>93</v>
      </c>
      <c r="J56" s="386">
        <v>-615837</v>
      </c>
      <c r="K56" s="93" t="s">
        <v>793</v>
      </c>
      <c r="L56" s="93" t="s">
        <v>93</v>
      </c>
      <c r="M56" s="93" t="s">
        <v>93</v>
      </c>
      <c r="N56" s="93" t="s">
        <v>794</v>
      </c>
      <c r="O56" s="93" t="s">
        <v>93</v>
      </c>
    </row>
    <row r="57" spans="2:15" ht="16.5" x14ac:dyDescent="0.3">
      <c r="B57" s="93" t="e">
        <f>VLOOKUP(C57,[1]!Companies[#Data],3,FALSE)</f>
        <v>#REF!</v>
      </c>
      <c r="C57" s="383" t="s">
        <v>346</v>
      </c>
      <c r="D57" s="276" t="s">
        <v>578</v>
      </c>
      <c r="E57" s="381" t="s">
        <v>746</v>
      </c>
      <c r="F57" s="93" t="s">
        <v>70</v>
      </c>
      <c r="G57" s="93" t="s">
        <v>62</v>
      </c>
      <c r="H57" s="93" t="s">
        <v>93</v>
      </c>
      <c r="I57" s="93" t="s">
        <v>93</v>
      </c>
      <c r="J57" s="387">
        <v>-1611</v>
      </c>
      <c r="K57" s="93" t="s">
        <v>793</v>
      </c>
      <c r="L57" s="93" t="s">
        <v>93</v>
      </c>
      <c r="M57" s="93" t="s">
        <v>93</v>
      </c>
      <c r="N57" s="93" t="s">
        <v>794</v>
      </c>
      <c r="O57" s="93" t="s">
        <v>93</v>
      </c>
    </row>
    <row r="58" spans="2:15" ht="16.5" x14ac:dyDescent="0.3">
      <c r="B58" s="93" t="e">
        <f>VLOOKUP(C58,[1]!Companies[#Data],3,FALSE)</f>
        <v>#REF!</v>
      </c>
      <c r="C58" s="383" t="s">
        <v>349</v>
      </c>
      <c r="D58" s="276" t="s">
        <v>745</v>
      </c>
      <c r="E58" s="93" t="s">
        <v>744</v>
      </c>
      <c r="F58" s="93" t="s">
        <v>62</v>
      </c>
      <c r="G58" s="93" t="s">
        <v>62</v>
      </c>
      <c r="H58" s="93" t="s">
        <v>93</v>
      </c>
      <c r="I58" s="93" t="s">
        <v>93</v>
      </c>
      <c r="J58" s="386">
        <v>-6914</v>
      </c>
      <c r="K58" s="93" t="s">
        <v>793</v>
      </c>
      <c r="L58" s="93" t="s">
        <v>93</v>
      </c>
      <c r="M58" s="93" t="s">
        <v>93</v>
      </c>
      <c r="N58" s="93" t="s">
        <v>794</v>
      </c>
      <c r="O58" s="93" t="s">
        <v>93</v>
      </c>
    </row>
    <row r="59" spans="2:15" ht="16.5" x14ac:dyDescent="0.3">
      <c r="B59" s="93" t="e">
        <f>VLOOKUP(C59,[1]!Companies[#Data],3,FALSE)</f>
        <v>#REF!</v>
      </c>
      <c r="C59" s="383" t="s">
        <v>350</v>
      </c>
      <c r="D59" s="276" t="s">
        <v>745</v>
      </c>
      <c r="E59" s="93" t="s">
        <v>744</v>
      </c>
      <c r="F59" s="93" t="s">
        <v>62</v>
      </c>
      <c r="G59" s="93" t="s">
        <v>62</v>
      </c>
      <c r="H59" s="93" t="s">
        <v>93</v>
      </c>
      <c r="I59" s="93" t="s">
        <v>93</v>
      </c>
      <c r="J59" s="386">
        <v>-313156</v>
      </c>
      <c r="K59" s="93" t="s">
        <v>793</v>
      </c>
      <c r="L59" s="93" t="s">
        <v>93</v>
      </c>
      <c r="M59" s="93" t="s">
        <v>93</v>
      </c>
      <c r="N59" s="93" t="s">
        <v>794</v>
      </c>
      <c r="O59" s="93" t="s">
        <v>93</v>
      </c>
    </row>
    <row r="60" spans="2:15" ht="16.5" x14ac:dyDescent="0.3">
      <c r="B60" s="93" t="e">
        <f>VLOOKUP(C60,[1]!Companies[#Data],3,FALSE)</f>
        <v>#REF!</v>
      </c>
      <c r="C60" s="389" t="s">
        <v>350</v>
      </c>
      <c r="D60" s="276" t="s">
        <v>578</v>
      </c>
      <c r="E60" s="381" t="s">
        <v>746</v>
      </c>
      <c r="F60" s="93" t="s">
        <v>70</v>
      </c>
      <c r="G60" s="93" t="s">
        <v>62</v>
      </c>
      <c r="H60" s="93" t="s">
        <v>93</v>
      </c>
      <c r="I60" s="93" t="s">
        <v>93</v>
      </c>
      <c r="J60" s="387">
        <v>57768</v>
      </c>
      <c r="K60" s="93" t="s">
        <v>793</v>
      </c>
      <c r="L60" s="93" t="s">
        <v>93</v>
      </c>
      <c r="M60" s="93" t="s">
        <v>93</v>
      </c>
      <c r="N60" s="93" t="s">
        <v>794</v>
      </c>
      <c r="O60" s="93" t="s">
        <v>93</v>
      </c>
    </row>
    <row r="61" spans="2:15" ht="16.5" x14ac:dyDescent="0.3">
      <c r="B61" s="93" t="e">
        <f>VLOOKUP(C61,[1]!Companies[#Data],3,FALSE)</f>
        <v>#REF!</v>
      </c>
      <c r="C61" s="389" t="s">
        <v>350</v>
      </c>
      <c r="D61" s="276" t="s">
        <v>578</v>
      </c>
      <c r="E61" s="381" t="s">
        <v>747</v>
      </c>
      <c r="F61" s="93" t="s">
        <v>70</v>
      </c>
      <c r="G61" s="93" t="s">
        <v>62</v>
      </c>
      <c r="H61" s="93" t="s">
        <v>93</v>
      </c>
      <c r="I61" s="93" t="s">
        <v>93</v>
      </c>
      <c r="J61" s="387">
        <v>53755</v>
      </c>
      <c r="K61" s="93" t="s">
        <v>793</v>
      </c>
      <c r="L61" s="93" t="s">
        <v>93</v>
      </c>
      <c r="M61" s="93" t="s">
        <v>93</v>
      </c>
      <c r="N61" s="93" t="s">
        <v>794</v>
      </c>
      <c r="O61" s="93" t="s">
        <v>93</v>
      </c>
    </row>
    <row r="62" spans="2:15" ht="16.5" x14ac:dyDescent="0.3">
      <c r="B62" s="93" t="e">
        <f>VLOOKUP(C62,[1]!Companies[#Data],3,FALSE)</f>
        <v>#REF!</v>
      </c>
      <c r="C62" s="383" t="s">
        <v>633</v>
      </c>
      <c r="D62" s="276" t="s">
        <v>745</v>
      </c>
      <c r="E62" s="93" t="s">
        <v>744</v>
      </c>
      <c r="F62" s="93" t="s">
        <v>62</v>
      </c>
      <c r="G62" s="93" t="s">
        <v>62</v>
      </c>
      <c r="H62" s="93" t="s">
        <v>93</v>
      </c>
      <c r="I62" s="93" t="s">
        <v>93</v>
      </c>
      <c r="J62" s="386">
        <v>116690</v>
      </c>
      <c r="K62" s="93" t="s">
        <v>793</v>
      </c>
      <c r="L62" s="93" t="s">
        <v>93</v>
      </c>
      <c r="M62" s="93" t="s">
        <v>93</v>
      </c>
      <c r="N62" s="93" t="s">
        <v>794</v>
      </c>
      <c r="O62" s="93" t="s">
        <v>93</v>
      </c>
    </row>
    <row r="63" spans="2:15" ht="16.5" x14ac:dyDescent="0.3">
      <c r="B63" s="93" t="e">
        <f>VLOOKUP(C63,[1]!Companies[#Data],3,FALSE)</f>
        <v>#REF!</v>
      </c>
      <c r="C63" s="383" t="s">
        <v>635</v>
      </c>
      <c r="D63" s="276" t="s">
        <v>745</v>
      </c>
      <c r="E63" s="93" t="s">
        <v>744</v>
      </c>
      <c r="F63" s="93" t="s">
        <v>62</v>
      </c>
      <c r="G63" s="93" t="s">
        <v>62</v>
      </c>
      <c r="H63" s="93" t="s">
        <v>93</v>
      </c>
      <c r="I63" s="93" t="s">
        <v>93</v>
      </c>
      <c r="J63" s="386">
        <v>162896</v>
      </c>
      <c r="K63" s="93" t="s">
        <v>793</v>
      </c>
      <c r="L63" s="93" t="s">
        <v>93</v>
      </c>
      <c r="M63" s="93" t="s">
        <v>93</v>
      </c>
      <c r="N63" s="93" t="s">
        <v>794</v>
      </c>
      <c r="O63" s="93" t="s">
        <v>93</v>
      </c>
    </row>
    <row r="64" spans="2:15" ht="16.5" x14ac:dyDescent="0.3">
      <c r="B64" s="93" t="e">
        <f>VLOOKUP(C64,[1]!Companies[#Data],3,FALSE)</f>
        <v>#REF!</v>
      </c>
      <c r="C64" s="383" t="s">
        <v>356</v>
      </c>
      <c r="D64" s="276" t="s">
        <v>745</v>
      </c>
      <c r="E64" s="93" t="s">
        <v>744</v>
      </c>
      <c r="F64" s="93" t="s">
        <v>62</v>
      </c>
      <c r="G64" s="93" t="s">
        <v>62</v>
      </c>
      <c r="H64" s="93" t="s">
        <v>93</v>
      </c>
      <c r="I64" s="93" t="s">
        <v>93</v>
      </c>
      <c r="J64" s="386">
        <v>-165807</v>
      </c>
      <c r="K64" s="93" t="s">
        <v>793</v>
      </c>
      <c r="L64" s="93" t="s">
        <v>93</v>
      </c>
      <c r="M64" s="93" t="s">
        <v>93</v>
      </c>
      <c r="N64" s="93" t="s">
        <v>794</v>
      </c>
      <c r="O64" s="93" t="s">
        <v>93</v>
      </c>
    </row>
    <row r="65" spans="2:15" ht="16.5" x14ac:dyDescent="0.3">
      <c r="B65" s="93" t="e">
        <f>VLOOKUP(C65,[1]!Companies[#Data],3,FALSE)</f>
        <v>#REF!</v>
      </c>
      <c r="C65" s="384" t="s">
        <v>356</v>
      </c>
      <c r="D65" s="276" t="s">
        <v>578</v>
      </c>
      <c r="E65" s="381" t="s">
        <v>746</v>
      </c>
      <c r="F65" s="93" t="s">
        <v>70</v>
      </c>
      <c r="G65" s="93" t="s">
        <v>62</v>
      </c>
      <c r="H65" s="93" t="s">
        <v>93</v>
      </c>
      <c r="I65" s="93" t="s">
        <v>93</v>
      </c>
      <c r="J65" s="387">
        <v>25064</v>
      </c>
      <c r="K65" s="93" t="s">
        <v>793</v>
      </c>
      <c r="L65" s="93" t="s">
        <v>93</v>
      </c>
      <c r="M65" s="93" t="s">
        <v>93</v>
      </c>
      <c r="N65" s="93" t="s">
        <v>794</v>
      </c>
      <c r="O65" s="93" t="s">
        <v>93</v>
      </c>
    </row>
    <row r="66" spans="2:15" ht="16.5" x14ac:dyDescent="0.3">
      <c r="B66" s="93" t="e">
        <f>VLOOKUP(C66,[1]!Companies[#Data],3,FALSE)</f>
        <v>#REF!</v>
      </c>
      <c r="C66" s="384" t="s">
        <v>356</v>
      </c>
      <c r="D66" s="276" t="s">
        <v>578</v>
      </c>
      <c r="E66" s="381" t="s">
        <v>747</v>
      </c>
      <c r="F66" s="93" t="s">
        <v>70</v>
      </c>
      <c r="G66" s="93" t="s">
        <v>62</v>
      </c>
      <c r="H66" s="93" t="s">
        <v>93</v>
      </c>
      <c r="I66" s="93" t="s">
        <v>93</v>
      </c>
      <c r="J66" s="387">
        <v>73161</v>
      </c>
      <c r="K66" s="93" t="s">
        <v>793</v>
      </c>
      <c r="L66" s="93" t="s">
        <v>93</v>
      </c>
      <c r="M66" s="93" t="s">
        <v>93</v>
      </c>
      <c r="N66" s="93" t="s">
        <v>794</v>
      </c>
      <c r="O66" s="93" t="s">
        <v>93</v>
      </c>
    </row>
    <row r="67" spans="2:15" ht="16.5" x14ac:dyDescent="0.3">
      <c r="B67" s="93" t="e">
        <f>VLOOKUP(C67,[1]!Companies[#Data],3,FALSE)</f>
        <v>#REF!</v>
      </c>
      <c r="C67" s="384" t="s">
        <v>358</v>
      </c>
      <c r="D67" s="276" t="s">
        <v>745</v>
      </c>
      <c r="E67" s="93" t="s">
        <v>744</v>
      </c>
      <c r="F67" s="93" t="s">
        <v>62</v>
      </c>
      <c r="G67" s="93" t="s">
        <v>62</v>
      </c>
      <c r="H67" s="93" t="s">
        <v>93</v>
      </c>
      <c r="I67" s="93" t="s">
        <v>93</v>
      </c>
      <c r="J67" s="386">
        <v>651690</v>
      </c>
      <c r="K67" s="93" t="s">
        <v>793</v>
      </c>
      <c r="L67" s="93" t="s">
        <v>93</v>
      </c>
      <c r="M67" s="93" t="s">
        <v>93</v>
      </c>
      <c r="N67" s="93" t="s">
        <v>794</v>
      </c>
      <c r="O67" s="93" t="s">
        <v>93</v>
      </c>
    </row>
    <row r="68" spans="2:15" ht="16.5" x14ac:dyDescent="0.3">
      <c r="B68" s="93" t="e">
        <f>VLOOKUP(C68,[1]!Companies[#Data],3,FALSE)</f>
        <v>#REF!</v>
      </c>
      <c r="C68" s="384" t="s">
        <v>358</v>
      </c>
      <c r="D68" s="276" t="s">
        <v>578</v>
      </c>
      <c r="E68" s="381" t="s">
        <v>746</v>
      </c>
      <c r="F68" s="93" t="s">
        <v>70</v>
      </c>
      <c r="G68" s="93" t="s">
        <v>62</v>
      </c>
      <c r="H68" s="93" t="s">
        <v>93</v>
      </c>
      <c r="I68" s="93" t="s">
        <v>93</v>
      </c>
      <c r="J68" s="387">
        <v>32411</v>
      </c>
      <c r="K68" s="93" t="s">
        <v>793</v>
      </c>
      <c r="L68" s="93" t="s">
        <v>93</v>
      </c>
      <c r="M68" s="93" t="s">
        <v>93</v>
      </c>
      <c r="N68" s="93" t="s">
        <v>794</v>
      </c>
      <c r="O68" s="93" t="s">
        <v>93</v>
      </c>
    </row>
    <row r="69" spans="2:15" ht="16.5" x14ac:dyDescent="0.3">
      <c r="B69" s="93" t="e">
        <f>VLOOKUP(C69,[1]!Companies[#Data],3,FALSE)</f>
        <v>#REF!</v>
      </c>
      <c r="C69" s="384" t="s">
        <v>361</v>
      </c>
      <c r="D69" s="276" t="s">
        <v>745</v>
      </c>
      <c r="E69" s="93" t="s">
        <v>744</v>
      </c>
      <c r="F69" s="93" t="s">
        <v>62</v>
      </c>
      <c r="G69" s="93" t="s">
        <v>62</v>
      </c>
      <c r="H69" s="93" t="s">
        <v>93</v>
      </c>
      <c r="I69" s="93" t="s">
        <v>93</v>
      </c>
      <c r="J69" s="386">
        <v>-285591</v>
      </c>
      <c r="K69" s="93" t="s">
        <v>793</v>
      </c>
      <c r="L69" s="93" t="s">
        <v>93</v>
      </c>
      <c r="M69" s="93" t="s">
        <v>93</v>
      </c>
      <c r="N69" s="93" t="s">
        <v>794</v>
      </c>
      <c r="O69" s="93" t="s">
        <v>93</v>
      </c>
    </row>
    <row r="70" spans="2:15" ht="16.5" x14ac:dyDescent="0.3">
      <c r="B70" s="93" t="e">
        <f>VLOOKUP(C70,[1]!Companies[#Data],3,FALSE)</f>
        <v>#REF!</v>
      </c>
      <c r="C70" s="384" t="s">
        <v>363</v>
      </c>
      <c r="D70" s="276" t="s">
        <v>745</v>
      </c>
      <c r="E70" s="93" t="s">
        <v>744</v>
      </c>
      <c r="F70" s="93" t="s">
        <v>62</v>
      </c>
      <c r="G70" s="93" t="s">
        <v>62</v>
      </c>
      <c r="H70" s="93" t="s">
        <v>93</v>
      </c>
      <c r="I70" s="93" t="s">
        <v>93</v>
      </c>
      <c r="J70" s="386">
        <v>-449568</v>
      </c>
      <c r="K70" s="93" t="s">
        <v>793</v>
      </c>
      <c r="L70" s="93" t="s">
        <v>93</v>
      </c>
      <c r="M70" s="93" t="s">
        <v>93</v>
      </c>
      <c r="N70" s="93" t="s">
        <v>794</v>
      </c>
      <c r="O70" s="93" t="s">
        <v>93</v>
      </c>
    </row>
    <row r="71" spans="2:15" ht="16.5" x14ac:dyDescent="0.3">
      <c r="B71" s="93" t="e">
        <f>VLOOKUP(C71,[1]!Companies[#Data],3,FALSE)</f>
        <v>#REF!</v>
      </c>
      <c r="C71" s="384" t="s">
        <v>641</v>
      </c>
      <c r="D71" s="276" t="s">
        <v>745</v>
      </c>
      <c r="E71" s="93" t="s">
        <v>744</v>
      </c>
      <c r="F71" s="93" t="s">
        <v>62</v>
      </c>
      <c r="G71" s="93" t="s">
        <v>62</v>
      </c>
      <c r="H71" s="93" t="s">
        <v>93</v>
      </c>
      <c r="I71" s="93" t="s">
        <v>93</v>
      </c>
      <c r="J71" s="386">
        <v>-145554</v>
      </c>
      <c r="K71" s="93" t="s">
        <v>793</v>
      </c>
      <c r="L71" s="93" t="s">
        <v>93</v>
      </c>
      <c r="M71" s="93" t="s">
        <v>93</v>
      </c>
      <c r="N71" s="93" t="s">
        <v>794</v>
      </c>
      <c r="O71" s="93" t="s">
        <v>93</v>
      </c>
    </row>
    <row r="72" spans="2:15" ht="16.5" x14ac:dyDescent="0.3">
      <c r="B72" s="93" t="e">
        <f>VLOOKUP(C72,[1]!Companies[#Data],3,FALSE)</f>
        <v>#REF!</v>
      </c>
      <c r="C72" s="384" t="s">
        <v>367</v>
      </c>
      <c r="D72" s="276" t="s">
        <v>745</v>
      </c>
      <c r="E72" s="93" t="s">
        <v>744</v>
      </c>
      <c r="F72" s="93" t="s">
        <v>62</v>
      </c>
      <c r="G72" s="93" t="s">
        <v>62</v>
      </c>
      <c r="H72" s="93" t="s">
        <v>93</v>
      </c>
      <c r="I72" s="93" t="s">
        <v>93</v>
      </c>
      <c r="J72" s="386">
        <v>-754099</v>
      </c>
      <c r="K72" s="93" t="s">
        <v>793</v>
      </c>
      <c r="L72" s="93" t="s">
        <v>93</v>
      </c>
      <c r="M72" s="93" t="s">
        <v>93</v>
      </c>
      <c r="N72" s="93" t="s">
        <v>794</v>
      </c>
      <c r="O72" s="93" t="s">
        <v>93</v>
      </c>
    </row>
    <row r="73" spans="2:15" ht="16.5" x14ac:dyDescent="0.3">
      <c r="B73" s="93" t="e">
        <f>VLOOKUP(C73,[1]!Companies[#Data],3,FALSE)</f>
        <v>#REF!</v>
      </c>
      <c r="C73" s="384" t="s">
        <v>367</v>
      </c>
      <c r="D73" s="276" t="s">
        <v>578</v>
      </c>
      <c r="E73" s="93" t="s">
        <v>796</v>
      </c>
      <c r="F73" s="93" t="s">
        <v>70</v>
      </c>
      <c r="G73" s="93" t="s">
        <v>62</v>
      </c>
      <c r="H73" s="93" t="s">
        <v>93</v>
      </c>
      <c r="I73" s="93" t="s">
        <v>93</v>
      </c>
      <c r="J73" s="390">
        <v>597</v>
      </c>
      <c r="K73" s="93" t="s">
        <v>793</v>
      </c>
      <c r="L73" s="93" t="s">
        <v>93</v>
      </c>
      <c r="M73" s="93" t="s">
        <v>93</v>
      </c>
      <c r="N73" s="93" t="s">
        <v>794</v>
      </c>
      <c r="O73" s="93" t="s">
        <v>93</v>
      </c>
    </row>
    <row r="74" spans="2:15" ht="16.5" x14ac:dyDescent="0.3">
      <c r="B74" s="93" t="e">
        <f>VLOOKUP(C74,[1]!Companies[#Data],3,FALSE)</f>
        <v>#REF!</v>
      </c>
      <c r="C74" s="384" t="s">
        <v>370</v>
      </c>
      <c r="D74" s="276" t="s">
        <v>745</v>
      </c>
      <c r="E74" s="93" t="s">
        <v>744</v>
      </c>
      <c r="F74" s="93" t="s">
        <v>62</v>
      </c>
      <c r="G74" s="93" t="s">
        <v>62</v>
      </c>
      <c r="H74" s="93" t="s">
        <v>93</v>
      </c>
      <c r="I74" s="93" t="s">
        <v>93</v>
      </c>
      <c r="J74" s="386">
        <v>-1051129</v>
      </c>
      <c r="K74" s="93" t="s">
        <v>793</v>
      </c>
      <c r="L74" s="93" t="s">
        <v>93</v>
      </c>
      <c r="M74" s="93" t="s">
        <v>93</v>
      </c>
      <c r="N74" s="93" t="s">
        <v>794</v>
      </c>
      <c r="O74" s="93" t="s">
        <v>93</v>
      </c>
    </row>
    <row r="75" spans="2:15" ht="16.5" x14ac:dyDescent="0.3">
      <c r="B75" s="93" t="e">
        <f>VLOOKUP(C75,[1]!Companies[#Data],3,FALSE)</f>
        <v>#REF!</v>
      </c>
      <c r="C75" s="384" t="str">
        <f>+C74</f>
        <v>Repsol Norge AS</v>
      </c>
      <c r="D75" s="276" t="s">
        <v>578</v>
      </c>
      <c r="E75" s="381" t="s">
        <v>746</v>
      </c>
      <c r="F75" s="93" t="s">
        <v>70</v>
      </c>
      <c r="G75" s="93" t="s">
        <v>62</v>
      </c>
      <c r="H75" s="93" t="s">
        <v>93</v>
      </c>
      <c r="I75" s="93" t="s">
        <v>93</v>
      </c>
      <c r="J75" s="387">
        <v>11065</v>
      </c>
      <c r="K75" s="93" t="s">
        <v>793</v>
      </c>
      <c r="L75" s="93" t="s">
        <v>93</v>
      </c>
      <c r="M75" s="93" t="s">
        <v>93</v>
      </c>
      <c r="N75" s="93" t="s">
        <v>794</v>
      </c>
      <c r="O75" s="93" t="s">
        <v>93</v>
      </c>
    </row>
    <row r="76" spans="2:15" ht="16.5" x14ac:dyDescent="0.3">
      <c r="B76" s="93" t="e">
        <f>VLOOKUP(C76,[1]!Companies[#Data],3,FALSE)</f>
        <v>#REF!</v>
      </c>
      <c r="C76" s="384" t="str">
        <f>+C75</f>
        <v>Repsol Norge AS</v>
      </c>
      <c r="D76" s="276" t="s">
        <v>578</v>
      </c>
      <c r="E76" s="381" t="s">
        <v>747</v>
      </c>
      <c r="F76" s="93" t="s">
        <v>70</v>
      </c>
      <c r="G76" s="93" t="s">
        <v>62</v>
      </c>
      <c r="H76" s="93" t="s">
        <v>93</v>
      </c>
      <c r="I76" s="93" t="s">
        <v>93</v>
      </c>
      <c r="J76" s="387">
        <v>11100</v>
      </c>
      <c r="K76" s="93" t="s">
        <v>793</v>
      </c>
      <c r="L76" s="93" t="s">
        <v>93</v>
      </c>
      <c r="M76" s="93" t="s">
        <v>93</v>
      </c>
      <c r="N76" s="93" t="s">
        <v>794</v>
      </c>
      <c r="O76" s="93" t="s">
        <v>93</v>
      </c>
    </row>
    <row r="77" spans="2:15" ht="16.5" x14ac:dyDescent="0.3">
      <c r="B77" s="93" t="e">
        <f>VLOOKUP(C77,[1]!Companies[#Data],3,FALSE)</f>
        <v>#REF!</v>
      </c>
      <c r="C77" s="384" t="s">
        <v>373</v>
      </c>
      <c r="D77" s="276" t="s">
        <v>745</v>
      </c>
      <c r="E77" s="93" t="s">
        <v>744</v>
      </c>
      <c r="F77" s="93" t="s">
        <v>62</v>
      </c>
      <c r="G77" s="93" t="s">
        <v>62</v>
      </c>
      <c r="H77" s="93" t="s">
        <v>93</v>
      </c>
      <c r="I77" s="93" t="s">
        <v>93</v>
      </c>
      <c r="J77" s="386">
        <v>-68397</v>
      </c>
      <c r="K77" s="93" t="s">
        <v>793</v>
      </c>
      <c r="L77" s="93" t="s">
        <v>93</v>
      </c>
      <c r="M77" s="93" t="s">
        <v>93</v>
      </c>
      <c r="N77" s="93" t="s">
        <v>794</v>
      </c>
      <c r="O77" s="93" t="s">
        <v>93</v>
      </c>
    </row>
    <row r="78" spans="2:15" ht="16.5" x14ac:dyDescent="0.3">
      <c r="B78" s="93" t="e">
        <f>VLOOKUP(C78,[1]!Companies[#Data],3,FALSE)</f>
        <v>#REF!</v>
      </c>
      <c r="C78" s="384" t="s">
        <v>646</v>
      </c>
      <c r="D78" s="276" t="s">
        <v>745</v>
      </c>
      <c r="E78" s="93" t="s">
        <v>744</v>
      </c>
      <c r="F78" s="93" t="s">
        <v>62</v>
      </c>
      <c r="G78" s="93" t="s">
        <v>62</v>
      </c>
      <c r="H78" s="93" t="s">
        <v>93</v>
      </c>
      <c r="I78" s="93" t="s">
        <v>93</v>
      </c>
      <c r="J78" s="386">
        <v>811874</v>
      </c>
      <c r="K78" s="93" t="s">
        <v>793</v>
      </c>
      <c r="L78" s="93" t="s">
        <v>93</v>
      </c>
      <c r="M78" s="93" t="s">
        <v>93</v>
      </c>
      <c r="N78" s="93" t="s">
        <v>794</v>
      </c>
      <c r="O78" s="93" t="s">
        <v>93</v>
      </c>
    </row>
    <row r="79" spans="2:15" ht="16.5" x14ac:dyDescent="0.3">
      <c r="B79" s="93" t="e">
        <f>VLOOKUP(C79,[1]!Companies[#Data],3,FALSE)</f>
        <v>#REF!</v>
      </c>
      <c r="C79" s="384" t="s">
        <v>379</v>
      </c>
      <c r="D79" s="276" t="s">
        <v>745</v>
      </c>
      <c r="E79" s="93" t="s">
        <v>744</v>
      </c>
      <c r="F79" s="93" t="s">
        <v>62</v>
      </c>
      <c r="G79" s="93" t="s">
        <v>62</v>
      </c>
      <c r="H79" s="93" t="s">
        <v>93</v>
      </c>
      <c r="I79" s="93" t="s">
        <v>93</v>
      </c>
      <c r="J79" s="386">
        <v>-128222</v>
      </c>
      <c r="K79" s="93" t="s">
        <v>793</v>
      </c>
      <c r="L79" s="93" t="s">
        <v>93</v>
      </c>
      <c r="M79" s="93" t="s">
        <v>93</v>
      </c>
      <c r="N79" s="93" t="s">
        <v>794</v>
      </c>
      <c r="O79" s="93" t="s">
        <v>93</v>
      </c>
    </row>
    <row r="80" spans="2:15" ht="16.5" x14ac:dyDescent="0.3">
      <c r="B80" s="93" t="e">
        <f>VLOOKUP(C80,[1]!Companies[#Data],3,FALSE)</f>
        <v>#REF!</v>
      </c>
      <c r="C80" s="384" t="s">
        <v>380</v>
      </c>
      <c r="D80" s="276" t="s">
        <v>745</v>
      </c>
      <c r="E80" s="93" t="s">
        <v>744</v>
      </c>
      <c r="F80" s="93" t="s">
        <v>62</v>
      </c>
      <c r="G80" s="93" t="s">
        <v>62</v>
      </c>
      <c r="H80" s="93" t="s">
        <v>93</v>
      </c>
      <c r="I80" s="93" t="s">
        <v>93</v>
      </c>
      <c r="J80" s="386">
        <v>-45698</v>
      </c>
      <c r="K80" s="93" t="s">
        <v>793</v>
      </c>
      <c r="L80" s="93" t="s">
        <v>93</v>
      </c>
      <c r="M80" s="93" t="s">
        <v>93</v>
      </c>
      <c r="N80" s="93" t="s">
        <v>794</v>
      </c>
      <c r="O80" s="93" t="s">
        <v>93</v>
      </c>
    </row>
    <row r="81" spans="2:15" ht="16.5" x14ac:dyDescent="0.3">
      <c r="B81" s="93" t="e">
        <f>VLOOKUP(C81,[1]!Companies[#Data],3,FALSE)</f>
        <v>#REF!</v>
      </c>
      <c r="C81" s="384" t="s">
        <v>381</v>
      </c>
      <c r="D81" s="276" t="s">
        <v>745</v>
      </c>
      <c r="E81" s="93" t="s">
        <v>744</v>
      </c>
      <c r="F81" s="93" t="s">
        <v>62</v>
      </c>
      <c r="G81" s="93" t="s">
        <v>62</v>
      </c>
      <c r="H81" s="93" t="s">
        <v>93</v>
      </c>
      <c r="I81" s="93" t="s">
        <v>93</v>
      </c>
      <c r="J81" s="386">
        <v>495886</v>
      </c>
      <c r="K81" s="93" t="s">
        <v>793</v>
      </c>
      <c r="L81" s="93" t="s">
        <v>93</v>
      </c>
      <c r="M81" s="93" t="s">
        <v>93</v>
      </c>
      <c r="N81" s="93" t="s">
        <v>794</v>
      </c>
      <c r="O81" s="93" t="s">
        <v>93</v>
      </c>
    </row>
    <row r="82" spans="2:15" ht="16.5" x14ac:dyDescent="0.3">
      <c r="B82" s="93" t="e">
        <f>VLOOKUP(C82,[1]!Companies[#Data],3,FALSE)</f>
        <v>#REF!</v>
      </c>
      <c r="C82" s="384" t="s">
        <v>381</v>
      </c>
      <c r="D82" s="276" t="s">
        <v>578</v>
      </c>
      <c r="E82" s="381" t="s">
        <v>746</v>
      </c>
      <c r="F82" s="93" t="s">
        <v>70</v>
      </c>
      <c r="G82" s="93" t="s">
        <v>62</v>
      </c>
      <c r="H82" s="93" t="s">
        <v>93</v>
      </c>
      <c r="I82" s="93" t="s">
        <v>93</v>
      </c>
      <c r="J82" s="387">
        <v>5438</v>
      </c>
      <c r="K82" s="93" t="s">
        <v>793</v>
      </c>
      <c r="L82" s="93" t="s">
        <v>93</v>
      </c>
      <c r="M82" s="93" t="s">
        <v>93</v>
      </c>
      <c r="N82" s="93" t="s">
        <v>794</v>
      </c>
      <c r="O82" s="93" t="s">
        <v>93</v>
      </c>
    </row>
    <row r="83" spans="2:15" ht="16.5" x14ac:dyDescent="0.3">
      <c r="B83" s="93" t="e">
        <f>VLOOKUP(C83,[1]!Companies[#Data],3,FALSE)</f>
        <v>#REF!</v>
      </c>
      <c r="C83" s="384" t="s">
        <v>385</v>
      </c>
      <c r="D83" s="276" t="s">
        <v>745</v>
      </c>
      <c r="E83" s="93" t="s">
        <v>744</v>
      </c>
      <c r="F83" s="93" t="s">
        <v>62</v>
      </c>
      <c r="G83" s="93" t="s">
        <v>62</v>
      </c>
      <c r="H83" s="93" t="s">
        <v>93</v>
      </c>
      <c r="I83" s="93" t="s">
        <v>93</v>
      </c>
      <c r="J83" s="386">
        <v>-334244</v>
      </c>
      <c r="K83" s="93" t="s">
        <v>793</v>
      </c>
      <c r="L83" s="93" t="s">
        <v>93</v>
      </c>
      <c r="M83" s="93" t="s">
        <v>93</v>
      </c>
      <c r="N83" s="93" t="s">
        <v>794</v>
      </c>
      <c r="O83" s="93" t="s">
        <v>93</v>
      </c>
    </row>
    <row r="84" spans="2:15" ht="16.5" x14ac:dyDescent="0.3">
      <c r="B84" s="93" t="e">
        <f>VLOOKUP(C84,[1]!Companies[#Data],3,FALSE)</f>
        <v>#REF!</v>
      </c>
      <c r="C84" s="384" t="s">
        <v>389</v>
      </c>
      <c r="D84" s="276" t="s">
        <v>745</v>
      </c>
      <c r="E84" s="93" t="s">
        <v>744</v>
      </c>
      <c r="F84" s="93" t="s">
        <v>62</v>
      </c>
      <c r="G84" s="93" t="s">
        <v>62</v>
      </c>
      <c r="H84" s="93" t="s">
        <v>93</v>
      </c>
      <c r="I84" s="93" t="s">
        <v>93</v>
      </c>
      <c r="J84" s="386">
        <v>1244199</v>
      </c>
      <c r="K84" s="93" t="s">
        <v>793</v>
      </c>
      <c r="L84" s="93" t="s">
        <v>93</v>
      </c>
      <c r="M84" s="93" t="s">
        <v>93</v>
      </c>
      <c r="N84" s="93" t="s">
        <v>794</v>
      </c>
      <c r="O84" s="93" t="s">
        <v>93</v>
      </c>
    </row>
    <row r="85" spans="2:15" ht="16.5" x14ac:dyDescent="0.3">
      <c r="B85" s="93" t="e">
        <f>VLOOKUP(C85,[1]!Companies[#Data],3,FALSE)</f>
        <v>#REF!</v>
      </c>
      <c r="C85" s="384" t="s">
        <v>389</v>
      </c>
      <c r="D85" s="276" t="s">
        <v>578</v>
      </c>
      <c r="E85" s="381" t="s">
        <v>746</v>
      </c>
      <c r="F85" s="93" t="s">
        <v>70</v>
      </c>
      <c r="G85" s="93" t="s">
        <v>62</v>
      </c>
      <c r="H85" s="93" t="s">
        <v>93</v>
      </c>
      <c r="I85" s="93" t="s">
        <v>93</v>
      </c>
      <c r="J85" s="387">
        <v>5661</v>
      </c>
      <c r="K85" s="93" t="s">
        <v>793</v>
      </c>
      <c r="L85" s="93" t="s">
        <v>93</v>
      </c>
      <c r="M85" s="93" t="s">
        <v>93</v>
      </c>
      <c r="N85" s="93" t="s">
        <v>794</v>
      </c>
      <c r="O85" s="93" t="s">
        <v>93</v>
      </c>
    </row>
    <row r="86" spans="2:15" ht="16.5" x14ac:dyDescent="0.3">
      <c r="B86" s="93" t="e">
        <f>VLOOKUP(C86,[1]!Companies[#Data],3,FALSE)</f>
        <v>#REF!</v>
      </c>
      <c r="C86" s="384" t="s">
        <v>390</v>
      </c>
      <c r="D86" s="276" t="s">
        <v>745</v>
      </c>
      <c r="E86" s="93" t="s">
        <v>744</v>
      </c>
      <c r="F86" s="93" t="s">
        <v>62</v>
      </c>
      <c r="G86" s="93" t="s">
        <v>62</v>
      </c>
      <c r="H86" s="93" t="s">
        <v>93</v>
      </c>
      <c r="I86" s="93" t="s">
        <v>93</v>
      </c>
      <c r="J86" s="386">
        <v>4269792</v>
      </c>
      <c r="K86" s="93" t="s">
        <v>793</v>
      </c>
      <c r="L86" s="93" t="s">
        <v>93</v>
      </c>
      <c r="M86" s="93" t="s">
        <v>93</v>
      </c>
      <c r="N86" s="93" t="s">
        <v>794</v>
      </c>
      <c r="O86" s="93" t="s">
        <v>93</v>
      </c>
    </row>
    <row r="87" spans="2:15" ht="16.5" x14ac:dyDescent="0.3">
      <c r="B87" s="93" t="e">
        <f>VLOOKUP(C87,[1]!Companies[#Data],3,FALSE)</f>
        <v>#REF!</v>
      </c>
      <c r="C87" s="384" t="s">
        <v>390</v>
      </c>
      <c r="D87" s="276" t="s">
        <v>578</v>
      </c>
      <c r="E87" s="381" t="s">
        <v>746</v>
      </c>
      <c r="F87" s="93" t="s">
        <v>70</v>
      </c>
      <c r="G87" s="93" t="s">
        <v>62</v>
      </c>
      <c r="H87" s="93" t="s">
        <v>93</v>
      </c>
      <c r="I87" s="93" t="s">
        <v>93</v>
      </c>
      <c r="J87" s="387">
        <v>-17759</v>
      </c>
      <c r="K87" s="93" t="s">
        <v>793</v>
      </c>
      <c r="L87" s="93" t="s">
        <v>93</v>
      </c>
      <c r="M87" s="93" t="s">
        <v>93</v>
      </c>
      <c r="N87" s="93" t="s">
        <v>794</v>
      </c>
      <c r="O87" s="93" t="s">
        <v>93</v>
      </c>
    </row>
    <row r="88" spans="2:15" ht="16.5" x14ac:dyDescent="0.3">
      <c r="B88" s="93" t="e">
        <f>VLOOKUP(C88,[1]!Companies[#Data],3,FALSE)</f>
        <v>#REF!</v>
      </c>
      <c r="C88" s="384" t="s">
        <v>654</v>
      </c>
      <c r="D88" s="276" t="s">
        <v>745</v>
      </c>
      <c r="E88" s="93" t="s">
        <v>744</v>
      </c>
      <c r="F88" s="93" t="s">
        <v>62</v>
      </c>
      <c r="G88" s="93" t="s">
        <v>62</v>
      </c>
      <c r="H88" s="93" t="s">
        <v>93</v>
      </c>
      <c r="I88" s="93" t="s">
        <v>93</v>
      </c>
      <c r="J88" s="386">
        <v>3738988</v>
      </c>
      <c r="K88" s="93" t="s">
        <v>793</v>
      </c>
      <c r="L88" s="93" t="s">
        <v>93</v>
      </c>
      <c r="M88" s="93" t="s">
        <v>93</v>
      </c>
      <c r="N88" s="93" t="s">
        <v>794</v>
      </c>
      <c r="O88" s="93" t="s">
        <v>93</v>
      </c>
    </row>
    <row r="89" spans="2:15" ht="16.5" x14ac:dyDescent="0.3">
      <c r="B89" s="93" t="e">
        <f>VLOOKUP(C89,[1]!Companies[#Data],3,FALSE)</f>
        <v>#REF!</v>
      </c>
      <c r="C89" s="384" t="s">
        <v>654</v>
      </c>
      <c r="D89" s="276" t="s">
        <v>578</v>
      </c>
      <c r="E89" s="381" t="s">
        <v>746</v>
      </c>
      <c r="F89" s="93" t="s">
        <v>70</v>
      </c>
      <c r="G89" s="93" t="s">
        <v>62</v>
      </c>
      <c r="H89" s="93" t="s">
        <v>93</v>
      </c>
      <c r="I89" s="93" t="s">
        <v>93</v>
      </c>
      <c r="J89" s="387">
        <v>28549</v>
      </c>
      <c r="K89" s="93" t="s">
        <v>793</v>
      </c>
      <c r="L89" s="93" t="s">
        <v>93</v>
      </c>
      <c r="M89" s="93" t="s">
        <v>93</v>
      </c>
      <c r="N89" s="93" t="s">
        <v>794</v>
      </c>
      <c r="O89" s="93" t="s">
        <v>93</v>
      </c>
    </row>
    <row r="90" spans="2:15" ht="16.5" x14ac:dyDescent="0.3">
      <c r="B90" s="93" t="e">
        <f>VLOOKUP(C90,[1]!Companies[#Data],3,FALSE)</f>
        <v>#REF!</v>
      </c>
      <c r="C90" s="384" t="s">
        <v>654</v>
      </c>
      <c r="D90" s="276" t="s">
        <v>578</v>
      </c>
      <c r="E90" s="381" t="s">
        <v>747</v>
      </c>
      <c r="F90" s="93" t="s">
        <v>70</v>
      </c>
      <c r="G90" s="93" t="s">
        <v>62</v>
      </c>
      <c r="H90" s="93" t="s">
        <v>93</v>
      </c>
      <c r="I90" s="93" t="s">
        <v>93</v>
      </c>
      <c r="J90" s="387">
        <v>93468</v>
      </c>
      <c r="K90" s="93" t="s">
        <v>793</v>
      </c>
      <c r="L90" s="93" t="s">
        <v>93</v>
      </c>
      <c r="M90" s="93" t="s">
        <v>93</v>
      </c>
      <c r="N90" s="93" t="s">
        <v>794</v>
      </c>
      <c r="O90" s="93" t="s">
        <v>93</v>
      </c>
    </row>
    <row r="91" spans="2:15" ht="16.5" x14ac:dyDescent="0.3">
      <c r="B91" s="93" t="e">
        <f>VLOOKUP(C91,[1]!Companies[#Data],3,FALSE)</f>
        <v>#REF!</v>
      </c>
      <c r="C91" s="384" t="s">
        <v>396</v>
      </c>
      <c r="D91" s="276" t="s">
        <v>745</v>
      </c>
      <c r="E91" s="93" t="s">
        <v>744</v>
      </c>
      <c r="F91" s="93" t="s">
        <v>62</v>
      </c>
      <c r="G91" s="93" t="s">
        <v>62</v>
      </c>
      <c r="H91" s="93" t="s">
        <v>93</v>
      </c>
      <c r="I91" s="93" t="s">
        <v>93</v>
      </c>
      <c r="J91" s="386">
        <v>-775805</v>
      </c>
      <c r="K91" s="93" t="s">
        <v>793</v>
      </c>
      <c r="L91" s="93" t="s">
        <v>93</v>
      </c>
      <c r="M91" s="93" t="s">
        <v>93</v>
      </c>
      <c r="N91" s="93" t="s">
        <v>794</v>
      </c>
      <c r="O91" s="93" t="s">
        <v>93</v>
      </c>
    </row>
    <row r="92" spans="2:15" ht="16.5" x14ac:dyDescent="0.3">
      <c r="B92" s="93" t="e">
        <f>VLOOKUP(C92,[1]!Companies[#Data],3,FALSE)</f>
        <v>#REF!</v>
      </c>
      <c r="C92" s="384" t="s">
        <v>396</v>
      </c>
      <c r="D92" s="276" t="s">
        <v>578</v>
      </c>
      <c r="E92" s="381" t="s">
        <v>746</v>
      </c>
      <c r="F92" s="93" t="s">
        <v>70</v>
      </c>
      <c r="G92" s="93" t="s">
        <v>62</v>
      </c>
      <c r="H92" s="93" t="s">
        <v>93</v>
      </c>
      <c r="I92" s="93" t="s">
        <v>93</v>
      </c>
      <c r="J92" s="387">
        <v>7956</v>
      </c>
      <c r="K92" s="93" t="s">
        <v>793</v>
      </c>
      <c r="L92" s="93" t="s">
        <v>93</v>
      </c>
      <c r="M92" s="93" t="s">
        <v>93</v>
      </c>
      <c r="N92" s="93" t="s">
        <v>794</v>
      </c>
      <c r="O92" s="93" t="s">
        <v>93</v>
      </c>
    </row>
    <row r="93" spans="2:15" ht="16.5" x14ac:dyDescent="0.3">
      <c r="B93" s="93" t="e">
        <f>VLOOKUP(C93,[1]!Companies[#Data],3,FALSE)</f>
        <v>#REF!</v>
      </c>
      <c r="C93" s="384" t="s">
        <v>657</v>
      </c>
      <c r="D93" s="276" t="s">
        <v>745</v>
      </c>
      <c r="E93" s="93" t="s">
        <v>744</v>
      </c>
      <c r="F93" s="93" t="s">
        <v>62</v>
      </c>
      <c r="G93" s="93" t="s">
        <v>62</v>
      </c>
      <c r="H93" s="93" t="s">
        <v>93</v>
      </c>
      <c r="I93" s="93" t="s">
        <v>93</v>
      </c>
      <c r="J93" s="386">
        <v>-5832911</v>
      </c>
      <c r="K93" s="93" t="s">
        <v>793</v>
      </c>
      <c r="L93" s="93" t="s">
        <v>93</v>
      </c>
      <c r="M93" s="93" t="s">
        <v>93</v>
      </c>
      <c r="N93" s="93" t="s">
        <v>794</v>
      </c>
      <c r="O93" s="93" t="s">
        <v>93</v>
      </c>
    </row>
    <row r="94" spans="2:15" ht="16.5" x14ac:dyDescent="0.3">
      <c r="B94" s="93" t="e">
        <f>VLOOKUP(C94,[1]!Companies[#Data],3,FALSE)</f>
        <v>#REF!</v>
      </c>
      <c r="C94" s="384" t="s">
        <v>657</v>
      </c>
      <c r="D94" s="276" t="s">
        <v>578</v>
      </c>
      <c r="E94" s="381" t="s">
        <v>746</v>
      </c>
      <c r="F94" s="93" t="s">
        <v>70</v>
      </c>
      <c r="G94" s="93" t="s">
        <v>62</v>
      </c>
      <c r="H94" s="93" t="s">
        <v>93</v>
      </c>
      <c r="I94" s="93" t="s">
        <v>93</v>
      </c>
      <c r="J94" s="387">
        <v>62821</v>
      </c>
      <c r="K94" s="93" t="s">
        <v>793</v>
      </c>
      <c r="L94" s="93" t="s">
        <v>93</v>
      </c>
      <c r="M94" s="93" t="s">
        <v>93</v>
      </c>
      <c r="N94" s="93" t="s">
        <v>794</v>
      </c>
      <c r="O94" s="93" t="s">
        <v>93</v>
      </c>
    </row>
    <row r="95" spans="2:15" ht="16.5" x14ac:dyDescent="0.3">
      <c r="B95" s="93" t="e">
        <f>VLOOKUP(C95,[1]!Companies[#Data],3,FALSE)</f>
        <v>#REF!</v>
      </c>
      <c r="C95" s="384" t="s">
        <v>657</v>
      </c>
      <c r="D95" s="276" t="s">
        <v>578</v>
      </c>
      <c r="E95" s="381" t="s">
        <v>747</v>
      </c>
      <c r="F95" s="93" t="s">
        <v>70</v>
      </c>
      <c r="G95" s="93" t="s">
        <v>62</v>
      </c>
      <c r="H95" s="93" t="s">
        <v>93</v>
      </c>
      <c r="I95" s="93" t="s">
        <v>93</v>
      </c>
      <c r="J95" s="386">
        <v>90701</v>
      </c>
      <c r="K95" s="93" t="s">
        <v>793</v>
      </c>
      <c r="L95" s="93" t="s">
        <v>93</v>
      </c>
      <c r="M95" s="93" t="s">
        <v>93</v>
      </c>
      <c r="N95" s="93" t="s">
        <v>794</v>
      </c>
      <c r="O95" s="93" t="s">
        <v>93</v>
      </c>
    </row>
    <row r="96" spans="2:15" ht="16.5" x14ac:dyDescent="0.3">
      <c r="B96" s="107" t="e">
        <f>VLOOKUP(C96,[1]!Companies[#Data],3,FALSE)</f>
        <v>#REF!</v>
      </c>
      <c r="C96" s="384"/>
      <c r="D96" s="93"/>
      <c r="E96" s="93"/>
      <c r="F96" s="93"/>
      <c r="G96" s="93"/>
      <c r="H96" s="107"/>
      <c r="I96" s="93"/>
      <c r="J96" s="387"/>
      <c r="K96" s="93"/>
      <c r="L96" s="93"/>
      <c r="M96" s="93"/>
      <c r="N96" s="93"/>
      <c r="O96" s="93" t="s">
        <v>797</v>
      </c>
    </row>
    <row r="97" spans="2:15" ht="17.25" thickBot="1" x14ac:dyDescent="0.35">
      <c r="B97" s="93" t="e">
        <f>VLOOKUP(C97,[1]!Companies[#Data],3,FALSE)</f>
        <v>#REF!</v>
      </c>
      <c r="C97" s="384" t="s">
        <v>798</v>
      </c>
      <c r="D97" s="93" t="s">
        <v>795</v>
      </c>
      <c r="E97" s="388" t="s">
        <v>749</v>
      </c>
      <c r="F97" s="93"/>
      <c r="G97" s="394"/>
      <c r="H97" s="93"/>
      <c r="I97" s="93"/>
      <c r="J97" s="386">
        <v>58711000</v>
      </c>
      <c r="K97" s="93" t="s">
        <v>793</v>
      </c>
      <c r="L97" s="93" t="s">
        <v>93</v>
      </c>
      <c r="M97" s="93" t="s">
        <v>93</v>
      </c>
      <c r="N97" s="93" t="s">
        <v>794</v>
      </c>
      <c r="O97" s="93" t="s">
        <v>93</v>
      </c>
    </row>
    <row r="98" spans="2:15" ht="16.5" thickBot="1" x14ac:dyDescent="0.35">
      <c r="B98" s="93"/>
      <c r="C98" s="93"/>
      <c r="D98" s="93"/>
      <c r="E98" s="93"/>
      <c r="F98" s="93"/>
      <c r="G98" s="100"/>
      <c r="H98" s="126" t="s">
        <v>799</v>
      </c>
      <c r="I98" s="123"/>
      <c r="J98" s="393">
        <f>SUM(J15:J97)</f>
        <v>109580575</v>
      </c>
      <c r="K98" s="93"/>
      <c r="L98" s="93"/>
      <c r="M98" s="93"/>
      <c r="N98" s="93"/>
      <c r="O98" s="93"/>
    </row>
    <row r="99" spans="2:15" ht="16.5" thickBot="1" x14ac:dyDescent="0.35">
      <c r="B99" s="93"/>
      <c r="C99" s="93"/>
      <c r="D99" s="93"/>
      <c r="E99" s="93"/>
      <c r="F99" s="93"/>
      <c r="G99" s="100"/>
      <c r="H99" s="125"/>
      <c r="I99" s="125"/>
      <c r="J99" s="124"/>
      <c r="K99" s="93"/>
      <c r="L99" s="93"/>
      <c r="M99" s="93"/>
      <c r="N99" s="93"/>
      <c r="O99" s="93"/>
    </row>
    <row r="100" spans="2:15" ht="17.25" thickBot="1" x14ac:dyDescent="0.35">
      <c r="B100" s="93"/>
      <c r="C100" s="93"/>
      <c r="D100" s="93"/>
      <c r="E100" s="93"/>
      <c r="F100" s="93"/>
      <c r="G100" s="100"/>
      <c r="H100" s="108"/>
      <c r="I100" s="123"/>
      <c r="J100" s="109">
        <f>IF('[1]Part 1 - About'!$E$44="USD",0,SUMIF(Table10[Reporting currency],'[1]Part 1 - About'!$E$44,Table10[Revenue value (NOK thousand)]))+(IFERROR(SUMIF(Table10[Reporting currency],"USD",Table10[Revenue value (NOK thousand)])*'[1]Part 1 - About'!$E$45,0))</f>
        <v>0</v>
      </c>
      <c r="K100" s="93"/>
      <c r="L100" s="93"/>
      <c r="M100" s="93"/>
      <c r="N100" s="93"/>
      <c r="O100" s="93"/>
    </row>
    <row r="101" spans="2:15" ht="15.75" x14ac:dyDescent="0.3">
      <c r="B101" s="93"/>
      <c r="C101" s="93"/>
      <c r="D101" s="93"/>
      <c r="E101" s="93"/>
      <c r="F101" s="93"/>
      <c r="G101" s="93"/>
      <c r="H101" s="93"/>
      <c r="I101" s="93"/>
      <c r="J101" s="93"/>
      <c r="K101" s="93"/>
      <c r="L101" s="93"/>
      <c r="M101" s="93"/>
      <c r="N101" s="93"/>
      <c r="O101" s="93"/>
    </row>
    <row r="102" spans="2:15" ht="21" x14ac:dyDescent="0.25">
      <c r="C102" s="677" t="s">
        <v>759</v>
      </c>
      <c r="D102" s="677"/>
      <c r="E102" s="677"/>
      <c r="F102" s="677"/>
      <c r="G102" s="677"/>
      <c r="H102" s="677"/>
      <c r="I102" s="677"/>
      <c r="J102" s="677"/>
      <c r="K102" s="677"/>
      <c r="L102" s="677"/>
      <c r="M102" s="677"/>
      <c r="N102" s="677"/>
      <c r="O102" s="271"/>
    </row>
    <row r="103" spans="2:15" ht="15.75" x14ac:dyDescent="0.3">
      <c r="B103" s="93"/>
      <c r="C103" s="675" t="s">
        <v>760</v>
      </c>
      <c r="D103" s="675"/>
      <c r="E103" s="675"/>
      <c r="F103" s="675"/>
      <c r="G103" s="675"/>
      <c r="H103" s="675"/>
      <c r="I103" s="675"/>
      <c r="J103" s="675"/>
      <c r="K103" s="675"/>
      <c r="L103" s="675"/>
      <c r="M103" s="675"/>
      <c r="N103" s="675"/>
      <c r="O103" s="268"/>
    </row>
    <row r="104" spans="2:15" ht="15.75" x14ac:dyDescent="0.3">
      <c r="B104" s="93"/>
      <c r="C104" s="675"/>
      <c r="D104" s="675"/>
      <c r="E104" s="675"/>
      <c r="F104" s="675"/>
      <c r="G104" s="675"/>
      <c r="H104" s="675"/>
      <c r="I104" s="675"/>
      <c r="J104" s="675"/>
      <c r="K104" s="675"/>
      <c r="L104" s="675"/>
      <c r="M104" s="675"/>
      <c r="N104" s="675"/>
      <c r="O104" s="268"/>
    </row>
    <row r="105" spans="2:15" ht="45.6" customHeight="1" x14ac:dyDescent="0.3">
      <c r="B105" s="93"/>
      <c r="C105" s="675" t="s">
        <v>800</v>
      </c>
      <c r="D105" s="675"/>
      <c r="E105" s="675"/>
      <c r="F105" s="675"/>
      <c r="G105" s="675"/>
      <c r="H105" s="675"/>
      <c r="I105" s="675"/>
      <c r="J105" s="675"/>
      <c r="K105" s="675"/>
      <c r="L105" s="675"/>
      <c r="M105" s="675"/>
      <c r="N105" s="675"/>
      <c r="O105" s="268"/>
    </row>
    <row r="106" spans="2:15" ht="66" customHeight="1" x14ac:dyDescent="0.3">
      <c r="B106" s="93"/>
      <c r="C106" s="680" t="s">
        <v>801</v>
      </c>
      <c r="D106" s="680"/>
      <c r="E106" s="680"/>
      <c r="F106" s="680"/>
      <c r="G106" s="680"/>
      <c r="H106" s="680"/>
      <c r="I106" s="680"/>
      <c r="J106" s="680"/>
      <c r="K106" s="680"/>
      <c r="L106" s="680"/>
      <c r="M106" s="680"/>
      <c r="N106" s="680"/>
      <c r="O106" s="268"/>
    </row>
    <row r="107" spans="2:15" ht="15.75" x14ac:dyDescent="0.3">
      <c r="B107" s="93"/>
      <c r="C107" s="680" t="s">
        <v>802</v>
      </c>
      <c r="D107" s="680"/>
      <c r="E107" s="680"/>
      <c r="F107" s="680"/>
      <c r="G107" s="680"/>
      <c r="H107" s="680"/>
      <c r="I107" s="680"/>
      <c r="J107" s="680"/>
      <c r="K107" s="680"/>
      <c r="L107" s="680"/>
      <c r="M107" s="680"/>
      <c r="N107" s="680"/>
      <c r="O107" s="268"/>
    </row>
    <row r="108" spans="2:15" ht="15.75" x14ac:dyDescent="0.3">
      <c r="B108" s="93"/>
      <c r="C108" s="675"/>
      <c r="D108" s="675"/>
      <c r="E108" s="675"/>
      <c r="F108" s="675"/>
      <c r="G108" s="675"/>
      <c r="H108" s="675"/>
      <c r="I108" s="675"/>
      <c r="J108" s="675"/>
      <c r="K108" s="675"/>
      <c r="L108" s="675"/>
      <c r="M108" s="675"/>
      <c r="N108" s="675"/>
      <c r="O108" s="268"/>
    </row>
    <row r="109" spans="2:15" ht="15.75" x14ac:dyDescent="0.3">
      <c r="B109" s="93"/>
      <c r="C109" s="675" t="s">
        <v>803</v>
      </c>
      <c r="D109" s="675"/>
      <c r="E109" s="675"/>
      <c r="F109" s="675"/>
      <c r="G109" s="675"/>
      <c r="H109" s="675"/>
      <c r="I109" s="675"/>
      <c r="J109" s="675"/>
      <c r="K109" s="675"/>
      <c r="L109" s="675"/>
      <c r="M109" s="675"/>
      <c r="N109" s="675"/>
      <c r="O109" s="268"/>
    </row>
    <row r="110" spans="2:15" ht="15.75" x14ac:dyDescent="0.3">
      <c r="B110" s="93"/>
      <c r="C110" s="675"/>
      <c r="D110" s="675"/>
      <c r="E110" s="675"/>
      <c r="F110" s="675"/>
      <c r="G110" s="675"/>
      <c r="H110" s="675"/>
      <c r="I110" s="675"/>
      <c r="J110" s="675"/>
      <c r="K110" s="675"/>
      <c r="L110" s="675"/>
      <c r="M110" s="675"/>
      <c r="N110" s="675"/>
      <c r="O110" s="268"/>
    </row>
    <row r="111" spans="2:15" ht="16.5" thickBot="1" x14ac:dyDescent="0.35">
      <c r="B111" s="93"/>
      <c r="C111" s="679"/>
      <c r="D111" s="679"/>
      <c r="E111" s="679"/>
      <c r="F111" s="679"/>
      <c r="G111" s="679"/>
      <c r="H111" s="679"/>
      <c r="I111" s="679"/>
      <c r="J111" s="679"/>
      <c r="K111" s="679"/>
      <c r="L111" s="679"/>
      <c r="M111" s="679"/>
      <c r="N111" s="679"/>
      <c r="O111" s="264"/>
    </row>
    <row r="112" spans="2:15" ht="15.75" x14ac:dyDescent="0.3">
      <c r="B112" s="93"/>
      <c r="C112" s="672"/>
      <c r="D112" s="672"/>
      <c r="E112" s="672"/>
      <c r="F112" s="672"/>
      <c r="G112" s="672"/>
      <c r="H112" s="672"/>
      <c r="I112" s="672"/>
      <c r="J112" s="672"/>
      <c r="K112" s="672"/>
      <c r="L112" s="672"/>
      <c r="M112" s="672"/>
      <c r="N112" s="672"/>
      <c r="O112" s="264"/>
    </row>
    <row r="113" spans="2:15" ht="16.5" thickBot="1" x14ac:dyDescent="0.35">
      <c r="B113" s="93"/>
      <c r="C113" s="647"/>
      <c r="D113" s="648"/>
      <c r="E113" s="648"/>
      <c r="F113" s="648"/>
      <c r="G113" s="648"/>
      <c r="H113" s="648"/>
      <c r="I113" s="648"/>
      <c r="J113" s="648"/>
      <c r="K113" s="648"/>
      <c r="L113" s="648"/>
      <c r="M113" s="648"/>
      <c r="N113" s="648"/>
      <c r="O113" s="262"/>
    </row>
    <row r="114" spans="2:15" ht="15.75" x14ac:dyDescent="0.3">
      <c r="B114" s="93"/>
      <c r="C114" s="649"/>
      <c r="D114" s="650"/>
      <c r="E114" s="650"/>
      <c r="F114" s="650"/>
      <c r="G114" s="650"/>
      <c r="H114" s="650"/>
      <c r="I114" s="650"/>
      <c r="J114" s="650"/>
      <c r="K114" s="650"/>
      <c r="L114" s="650"/>
      <c r="M114" s="650"/>
      <c r="N114" s="650"/>
      <c r="O114" s="262"/>
    </row>
    <row r="115" spans="2:15" ht="16.5" thickBot="1" x14ac:dyDescent="0.35">
      <c r="B115" s="93"/>
      <c r="C115" s="651"/>
      <c r="D115" s="651"/>
      <c r="E115" s="651"/>
      <c r="F115" s="651"/>
      <c r="G115" s="651"/>
      <c r="H115" s="651"/>
      <c r="I115" s="651"/>
      <c r="J115" s="651"/>
      <c r="K115" s="651"/>
      <c r="L115" s="651"/>
      <c r="M115" s="651"/>
      <c r="N115" s="651"/>
      <c r="O115" s="264"/>
    </row>
    <row r="116" spans="2:15" ht="15.75" x14ac:dyDescent="0.3">
      <c r="B116" s="93"/>
      <c r="C116" s="593" t="s">
        <v>29</v>
      </c>
      <c r="D116" s="593"/>
      <c r="E116" s="593"/>
      <c r="F116" s="593"/>
      <c r="G116" s="593"/>
      <c r="H116" s="593"/>
      <c r="I116" s="593"/>
      <c r="J116" s="593"/>
      <c r="K116" s="593"/>
      <c r="L116" s="593"/>
      <c r="M116" s="593"/>
      <c r="N116" s="593"/>
      <c r="O116" s="258"/>
    </row>
    <row r="117" spans="2:15" ht="15.75" x14ac:dyDescent="0.3">
      <c r="B117" s="93"/>
      <c r="C117" s="573" t="s">
        <v>30</v>
      </c>
      <c r="D117" s="573"/>
      <c r="E117" s="573"/>
      <c r="F117" s="573"/>
      <c r="G117" s="573"/>
      <c r="H117" s="573"/>
      <c r="I117" s="573"/>
      <c r="J117" s="573"/>
      <c r="K117" s="573"/>
      <c r="L117" s="573"/>
      <c r="M117" s="573"/>
      <c r="N117" s="573"/>
      <c r="O117" s="256"/>
    </row>
    <row r="118" spans="2:15" ht="15.75" x14ac:dyDescent="0.3">
      <c r="B118" s="93"/>
      <c r="C118" s="593" t="s">
        <v>773</v>
      </c>
      <c r="D118" s="593"/>
      <c r="E118" s="593"/>
      <c r="F118" s="593"/>
      <c r="G118" s="593"/>
      <c r="H118" s="593"/>
      <c r="I118" s="593"/>
      <c r="J118" s="593"/>
      <c r="K118" s="593"/>
      <c r="L118" s="593"/>
      <c r="M118" s="593"/>
      <c r="N118" s="593"/>
      <c r="O118" s="258"/>
    </row>
    <row r="121" spans="2:15" x14ac:dyDescent="0.25">
      <c r="J121" s="122"/>
    </row>
    <row r="122" spans="2:15" x14ac:dyDescent="0.25">
      <c r="J122" s="122"/>
      <c r="K122" s="121"/>
    </row>
    <row r="124" spans="2:15" x14ac:dyDescent="0.25">
      <c r="K124" s="121"/>
    </row>
  </sheetData>
  <protectedRanges>
    <protectedRange algorithmName="SHA-512" hashValue="19r0bVvPR7yZA0UiYij7Tv1CBk3noIABvFePbLhCJ4nk3L6A+Fy+RdPPS3STf+a52x4pG2PQK4FAkXK9epnlIA==" saltValue="gQC4yrLvnbJqxYZ0KSEoZA==" spinCount="100000" sqref="F97:H99 F100:G100 B15:B17 B18:C18 B19 B20:C21 D23 B22:B96 D28:D29 C96:D100 I15:I95 H15:H96 C94:C95" name="Government revenues_1"/>
    <protectedRange algorithmName="SHA-512" hashValue="19r0bVvPR7yZA0UiYij7Tv1CBk3noIABvFePbLhCJ4nk3L6A+Fy+RdPPS3STf+a52x4pG2PQK4FAkXK9epnlIA==" saltValue="gQC4yrLvnbJqxYZ0KSEoZA==" spinCount="100000" sqref="I98:I100" name="Government revenues_2"/>
    <protectedRange algorithmName="SHA-512" hashValue="19r0bVvPR7yZA0UiYij7Tv1CBk3noIABvFePbLhCJ4nk3L6A+Fy+RdPPS3STf+a52x4pG2PQK4FAkXK9epnlIA==" saltValue="gQC4yrLvnbJqxYZ0KSEoZA==" spinCount="100000" sqref="D15 D18:D19 D22 D25:D27 D30 D32:D36 D40:D43 D45:D50 D53:D56 D62:D64 D58:D59 D67 D69:D72 D77:D81 D83:D84 D86 D88 D91 D93 D74" name="Government revenues_1_1"/>
    <protectedRange algorithmName="SHA-512" hashValue="19r0bVvPR7yZA0UiYij7Tv1CBk3noIABvFePbLhCJ4nk3L6A+Fy+RdPPS3STf+a52x4pG2PQK4FAkXK9epnlIA==" saltValue="gQC4yrLvnbJqxYZ0KSEoZA==" spinCount="100000" sqref="D16 D20 D37 D51 D57 D60 D65 D68 D75 D82 D85 D87 D89 D92 D94" name="Government revenues_6"/>
    <protectedRange algorithmName="SHA-512" hashValue="19r0bVvPR7yZA0UiYij7Tv1CBk3noIABvFePbLhCJ4nk3L6A+Fy+RdPPS3STf+a52x4pG2PQK4FAkXK9epnlIA==" saltValue="gQC4yrLvnbJqxYZ0KSEoZA==" spinCount="100000" sqref="D17 D21 D24 D31 D38:D39 D44 D52 D61 D66 D76 D90 D95 D73" name="Government revenues_6_1"/>
  </protectedRanges>
  <mergeCells count="28">
    <mergeCell ref="C118:N118"/>
    <mergeCell ref="B13:N13"/>
    <mergeCell ref="C112:N112"/>
    <mergeCell ref="C113:N113"/>
    <mergeCell ref="C114:N114"/>
    <mergeCell ref="C115:N115"/>
    <mergeCell ref="C116:N116"/>
    <mergeCell ref="C117:N117"/>
    <mergeCell ref="C111:N111"/>
    <mergeCell ref="C105:N105"/>
    <mergeCell ref="C106:N106"/>
    <mergeCell ref="C107:N107"/>
    <mergeCell ref="C108:N108"/>
    <mergeCell ref="C2:N2"/>
    <mergeCell ref="C3:N3"/>
    <mergeCell ref="C4:N4"/>
    <mergeCell ref="C5:N5"/>
    <mergeCell ref="C6:N6"/>
    <mergeCell ref="C7:N7"/>
    <mergeCell ref="C8:N8"/>
    <mergeCell ref="C9:N9"/>
    <mergeCell ref="C109:N109"/>
    <mergeCell ref="C110:N110"/>
    <mergeCell ref="C10:N10"/>
    <mergeCell ref="C11:N11"/>
    <mergeCell ref="C102:N102"/>
    <mergeCell ref="C103:N103"/>
    <mergeCell ref="C104:N104"/>
  </mergeCells>
  <dataValidations count="2">
    <dataValidation type="list" showInputMessage="1" showErrorMessage="1" promptTitle="Name of revenue stream" prompt="Please input the name of the revenue streams here._x000a__x000a_Only include revenue paid on behalf of companies. Do NOT include personal income taxes, PAYE, or other revenues paid on behalf of individuals. These may be included under the Additional information below" sqref="E15:E17 E19:E22 E24 E26 E31 E97 E44 E51:E52 E57 E60:E61 E65:E66 E68 E75:E76 E82 E85 E87 E89:E90 E92 E94:E95 E37:E38" xr:uid="{B10F655F-A25B-4108-99FB-8B2551C15B3B}">
      <formula1>Revenue_stream_list</formula1>
    </dataValidation>
    <dataValidation type="list" allowBlank="1" showInputMessage="1" showErrorMessage="1" sqref="D15 D18:D19 D22 D25:D27 D30 D32:D36 D40:D43 D45:D50 D53:D56 D58:D59 D62:D64 D67 D77:D81 D83:D84 D86 D88 D91 D93 D69:D72 D74" xr:uid="{00735E8D-1A1C-4BB5-A7E8-A2282F0D86C9}">
      <formula1>Government_entities_list</formula1>
    </dataValidation>
  </dataValidations>
  <hyperlinks>
    <hyperlink ref="B13" r:id="rId1" location="r4-1" display="EITI Requirement 4.1" xr:uid="{C2EB4DE3-FE2A-4B0E-A9A2-A17B452456B1}"/>
  </hyperlinks>
  <pageMargins left="0.7" right="0.7" top="0.75" bottom="0.75" header="0.3" footer="0.3"/>
  <pageSetup paperSize="9" orientation="portrait"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787C6-D399-4549-ABCE-9E456122CB43}">
  <sheetPr codeName="Sheet16">
    <tabColor theme="2" tint="-9.9978637043366805E-2"/>
  </sheetPr>
  <dimension ref="A1:S29"/>
  <sheetViews>
    <sheetView zoomScale="90" zoomScaleNormal="90" workbookViewId="0">
      <selection activeCell="J7" sqref="J7"/>
    </sheetView>
  </sheetViews>
  <sheetFormatPr defaultColWidth="10.5" defaultRowHeight="16.5" x14ac:dyDescent="0.3"/>
  <cols>
    <col min="1" max="1" width="14.875" style="219" customWidth="1"/>
    <col min="2" max="2" width="50.5" style="219" customWidth="1"/>
    <col min="3" max="3" width="2.5" style="219" customWidth="1"/>
    <col min="4" max="4" width="24" style="219" customWidth="1"/>
    <col min="5" max="5" width="2.5" style="219" customWidth="1"/>
    <col min="6" max="6" width="24" style="219" customWidth="1"/>
    <col min="7" max="7" width="2.5" style="219" customWidth="1"/>
    <col min="8" max="8" width="24" style="219" customWidth="1"/>
    <col min="9" max="9" width="2.5" style="219" customWidth="1"/>
    <col min="10" max="10" width="39.5" style="219" customWidth="1"/>
    <col min="11" max="11" width="2.5"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x14ac:dyDescent="0.45">
      <c r="A1" s="218" t="s">
        <v>804</v>
      </c>
    </row>
    <row r="3" spans="1:19" s="38" customFormat="1" ht="110.25" x14ac:dyDescent="0.25">
      <c r="A3" s="261" t="s">
        <v>805</v>
      </c>
      <c r="B3" s="54" t="s">
        <v>806</v>
      </c>
      <c r="D3" s="8" t="s">
        <v>807</v>
      </c>
      <c r="F3" s="55"/>
      <c r="H3" s="318"/>
      <c r="J3" s="453" t="s">
        <v>160</v>
      </c>
      <c r="L3" s="37"/>
      <c r="N3" s="37"/>
      <c r="P3" s="37"/>
      <c r="R3" s="37"/>
    </row>
    <row r="4" spans="1:19" s="36" customFormat="1" ht="19.5" x14ac:dyDescent="0.25">
      <c r="A4" s="53"/>
      <c r="B4" s="44"/>
      <c r="D4" s="44"/>
      <c r="F4" s="44"/>
      <c r="H4" s="44"/>
      <c r="J4" s="45"/>
      <c r="L4" s="45"/>
    </row>
    <row r="5" spans="1:19" s="50" customFormat="1" ht="97.5" x14ac:dyDescent="0.2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x14ac:dyDescent="0.25">
      <c r="A6" s="53"/>
      <c r="B6" s="44"/>
      <c r="D6" s="44"/>
      <c r="F6" s="44"/>
      <c r="H6" s="44"/>
      <c r="J6" s="45"/>
      <c r="L6" s="45"/>
      <c r="N6" s="45"/>
      <c r="P6" s="45"/>
      <c r="R6" s="45"/>
    </row>
    <row r="7" spans="1:19" s="38" customFormat="1" ht="264" x14ac:dyDescent="0.2">
      <c r="A7" s="261" t="s">
        <v>161</v>
      </c>
      <c r="B7" s="54" t="s">
        <v>808</v>
      </c>
      <c r="D7" s="8" t="s">
        <v>809</v>
      </c>
      <c r="F7" s="55"/>
      <c r="H7" s="55"/>
      <c r="J7" s="570" t="s">
        <v>810</v>
      </c>
      <c r="K7" s="36"/>
      <c r="L7" s="37"/>
      <c r="M7" s="36"/>
      <c r="N7" s="37"/>
      <c r="O7" s="36"/>
      <c r="P7" s="37"/>
      <c r="R7" s="37"/>
    </row>
    <row r="8" spans="1:19" s="36" customFormat="1" ht="19.5" x14ac:dyDescent="0.25">
      <c r="A8" s="53"/>
      <c r="B8" s="44"/>
      <c r="D8" s="44"/>
      <c r="F8" s="44"/>
      <c r="H8" s="44"/>
      <c r="J8" s="45"/>
      <c r="L8" s="45"/>
      <c r="N8" s="45"/>
      <c r="P8" s="45"/>
      <c r="R8" s="45"/>
    </row>
    <row r="9" spans="1:19" s="36" customFormat="1" ht="47.25" x14ac:dyDescent="0.25">
      <c r="A9" s="53"/>
      <c r="B9" s="51" t="s">
        <v>811</v>
      </c>
      <c r="D9" s="8" t="s">
        <v>93</v>
      </c>
      <c r="F9" s="8" t="s">
        <v>93</v>
      </c>
      <c r="H9" s="8" t="s">
        <v>93</v>
      </c>
      <c r="J9" s="681"/>
      <c r="L9" s="37"/>
      <c r="N9" s="37"/>
      <c r="P9" s="37"/>
      <c r="R9" s="37"/>
    </row>
    <row r="10" spans="1:19" s="7" customFormat="1" ht="31.5" x14ac:dyDescent="0.25">
      <c r="A10" s="12"/>
      <c r="B10" s="51" t="s">
        <v>812</v>
      </c>
      <c r="D10" s="8" t="s">
        <v>93</v>
      </c>
      <c r="F10" s="8" t="s">
        <v>93</v>
      </c>
      <c r="G10" s="36"/>
      <c r="H10" s="8" t="s">
        <v>93</v>
      </c>
      <c r="I10" s="36"/>
      <c r="J10" s="682"/>
      <c r="K10" s="36"/>
      <c r="L10" s="37"/>
      <c r="M10" s="36"/>
      <c r="N10" s="37"/>
      <c r="O10" s="36"/>
      <c r="P10" s="37"/>
      <c r="Q10" s="36"/>
      <c r="R10" s="37"/>
      <c r="S10" s="36"/>
    </row>
    <row r="11" spans="1:19" s="7" customFormat="1" ht="15.75" x14ac:dyDescent="0.25">
      <c r="A11" s="12"/>
      <c r="B11" s="447" t="s">
        <v>813</v>
      </c>
      <c r="D11" s="26"/>
      <c r="F11" s="26"/>
      <c r="G11" s="38"/>
      <c r="H11" s="26"/>
      <c r="I11" s="38"/>
      <c r="J11" s="682"/>
      <c r="K11" s="38"/>
      <c r="L11" s="37"/>
      <c r="M11" s="38"/>
      <c r="N11" s="37"/>
      <c r="O11" s="38"/>
      <c r="P11" s="37"/>
      <c r="Q11" s="38"/>
      <c r="R11" s="37"/>
      <c r="S11" s="38"/>
    </row>
    <row r="12" spans="1:19" s="7" customFormat="1" ht="19.5" x14ac:dyDescent="0.25">
      <c r="A12" s="12"/>
      <c r="B12" s="448" t="s">
        <v>481</v>
      </c>
      <c r="D12" s="8" t="s">
        <v>93</v>
      </c>
      <c r="F12" s="8" t="s">
        <v>814</v>
      </c>
      <c r="G12" s="36"/>
      <c r="H12" s="8" t="s">
        <v>814</v>
      </c>
      <c r="I12" s="36"/>
      <c r="J12" s="682"/>
      <c r="K12" s="36"/>
      <c r="L12" s="37"/>
      <c r="M12" s="36"/>
      <c r="N12" s="37"/>
      <c r="O12" s="36"/>
      <c r="P12" s="37"/>
      <c r="Q12" s="36"/>
      <c r="R12" s="37"/>
      <c r="S12" s="36"/>
    </row>
    <row r="13" spans="1:19" s="7" customFormat="1" ht="15.75" x14ac:dyDescent="0.25">
      <c r="A13" s="12"/>
      <c r="B13" s="448" t="s">
        <v>486</v>
      </c>
      <c r="D13" s="8" t="s">
        <v>93</v>
      </c>
      <c r="F13" s="8" t="s">
        <v>678</v>
      </c>
      <c r="G13" s="38"/>
      <c r="H13" s="8" t="s">
        <v>678</v>
      </c>
      <c r="I13" s="38"/>
      <c r="J13" s="682"/>
      <c r="K13" s="38"/>
      <c r="L13" s="37"/>
      <c r="M13" s="38"/>
      <c r="N13" s="37"/>
      <c r="O13" s="38"/>
      <c r="P13" s="37"/>
      <c r="Q13" s="38"/>
      <c r="R13" s="37"/>
      <c r="S13" s="38"/>
    </row>
    <row r="14" spans="1:19" s="7" customFormat="1" ht="19.5" x14ac:dyDescent="0.25">
      <c r="A14" s="12"/>
      <c r="B14" s="448" t="s">
        <v>815</v>
      </c>
      <c r="D14" s="8" t="s">
        <v>93</v>
      </c>
      <c r="F14" s="8" t="s">
        <v>522</v>
      </c>
      <c r="G14" s="36"/>
      <c r="H14" s="8" t="s">
        <v>522</v>
      </c>
      <c r="I14" s="36"/>
      <c r="J14" s="682"/>
      <c r="K14" s="36"/>
      <c r="L14" s="37"/>
      <c r="M14" s="36"/>
      <c r="N14" s="37"/>
      <c r="O14" s="36"/>
      <c r="P14" s="37"/>
      <c r="Q14" s="36"/>
      <c r="R14" s="37"/>
      <c r="S14" s="36"/>
    </row>
    <row r="15" spans="1:19" s="7" customFormat="1" x14ac:dyDescent="0.3">
      <c r="A15" s="12"/>
      <c r="B15" s="447" t="s">
        <v>816</v>
      </c>
      <c r="D15" s="26"/>
      <c r="F15" s="26"/>
      <c r="G15" s="222"/>
      <c r="H15" s="26"/>
      <c r="I15" s="222"/>
      <c r="J15" s="682"/>
      <c r="K15" s="222"/>
      <c r="L15" s="37"/>
      <c r="M15" s="222"/>
      <c r="N15" s="37"/>
      <c r="O15" s="222"/>
      <c r="P15" s="37"/>
      <c r="Q15" s="222"/>
      <c r="R15" s="37"/>
      <c r="S15" s="222"/>
    </row>
    <row r="16" spans="1:19" s="7" customFormat="1" x14ac:dyDescent="0.3">
      <c r="A16" s="12"/>
      <c r="B16" s="448" t="s">
        <v>481</v>
      </c>
      <c r="D16" s="8" t="s">
        <v>93</v>
      </c>
      <c r="F16" s="8" t="s">
        <v>814</v>
      </c>
      <c r="G16" s="222"/>
      <c r="H16" s="8" t="s">
        <v>814</v>
      </c>
      <c r="I16" s="222"/>
      <c r="J16" s="682"/>
      <c r="K16" s="222"/>
      <c r="L16" s="37"/>
      <c r="M16" s="222"/>
      <c r="N16" s="37"/>
      <c r="O16" s="222"/>
      <c r="P16" s="37"/>
      <c r="Q16" s="222"/>
      <c r="R16" s="37"/>
      <c r="S16" s="222"/>
    </row>
    <row r="17" spans="1:19" s="7" customFormat="1" x14ac:dyDescent="0.3">
      <c r="A17" s="12"/>
      <c r="B17" s="448" t="str">
        <f>LEFT(B16,SEARCH(",",B16))&amp;" value"</f>
        <v>Crude oil (2709), value</v>
      </c>
      <c r="D17" s="8" t="s">
        <v>93</v>
      </c>
      <c r="F17" s="8" t="s">
        <v>520</v>
      </c>
      <c r="G17" s="222"/>
      <c r="H17" s="8" t="s">
        <v>520</v>
      </c>
      <c r="I17" s="222"/>
      <c r="J17" s="682"/>
      <c r="K17" s="222"/>
      <c r="L17" s="37"/>
      <c r="M17" s="222"/>
      <c r="N17" s="37"/>
      <c r="O17" s="222"/>
      <c r="P17" s="37"/>
      <c r="Q17" s="222"/>
      <c r="R17" s="37"/>
      <c r="S17" s="222"/>
    </row>
    <row r="18" spans="1:19" s="7" customFormat="1" x14ac:dyDescent="0.3">
      <c r="A18" s="12"/>
      <c r="B18" s="448" t="s">
        <v>486</v>
      </c>
      <c r="D18" s="8" t="s">
        <v>93</v>
      </c>
      <c r="F18" s="8" t="s">
        <v>678</v>
      </c>
      <c r="G18" s="222"/>
      <c r="H18" s="8" t="s">
        <v>678</v>
      </c>
      <c r="I18" s="222"/>
      <c r="J18" s="682"/>
      <c r="K18" s="222"/>
      <c r="L18" s="37"/>
      <c r="M18" s="222"/>
      <c r="N18" s="37"/>
      <c r="O18" s="222"/>
      <c r="P18" s="37"/>
      <c r="Q18" s="222"/>
      <c r="R18" s="37"/>
      <c r="S18" s="222"/>
    </row>
    <row r="19" spans="1:19" s="7" customFormat="1" x14ac:dyDescent="0.3">
      <c r="A19" s="12"/>
      <c r="B19" s="448" t="str">
        <f>LEFT(B18,SEARCH(",",B18))&amp;" value"</f>
        <v>Natural gas (2711), value</v>
      </c>
      <c r="D19" s="8" t="s">
        <v>93</v>
      </c>
      <c r="F19" s="8" t="s">
        <v>520</v>
      </c>
      <c r="G19" s="222"/>
      <c r="H19" s="8" t="s">
        <v>520</v>
      </c>
      <c r="I19" s="222"/>
      <c r="J19" s="682"/>
      <c r="K19" s="222"/>
      <c r="L19" s="37"/>
      <c r="M19" s="222"/>
      <c r="N19" s="37"/>
      <c r="O19" s="222"/>
      <c r="P19" s="37"/>
      <c r="Q19" s="222"/>
      <c r="R19" s="37"/>
      <c r="S19" s="222"/>
    </row>
    <row r="20" spans="1:19" s="7" customFormat="1" x14ac:dyDescent="0.3">
      <c r="A20" s="12"/>
      <c r="B20" s="448" t="s">
        <v>815</v>
      </c>
      <c r="D20" s="8" t="s">
        <v>93</v>
      </c>
      <c r="F20" s="8" t="s">
        <v>522</v>
      </c>
      <c r="G20" s="222"/>
      <c r="H20" s="8" t="s">
        <v>522</v>
      </c>
      <c r="I20" s="222"/>
      <c r="J20" s="682"/>
      <c r="K20" s="222"/>
      <c r="L20" s="37"/>
      <c r="M20" s="222"/>
      <c r="N20" s="37"/>
      <c r="O20" s="222"/>
      <c r="P20" s="37"/>
      <c r="Q20" s="222"/>
      <c r="R20" s="37"/>
      <c r="S20" s="222"/>
    </row>
    <row r="21" spans="1:19" s="7" customFormat="1" x14ac:dyDescent="0.3">
      <c r="A21" s="12"/>
      <c r="B21" s="22" t="str">
        <f>LEFT(B20,SEARCH(",",B20))&amp;" value"</f>
        <v>Add commodities here, value</v>
      </c>
      <c r="D21" s="8" t="s">
        <v>93</v>
      </c>
      <c r="F21" s="8" t="s">
        <v>520</v>
      </c>
      <c r="G21" s="222"/>
      <c r="H21" s="8" t="s">
        <v>520</v>
      </c>
      <c r="I21" s="222"/>
      <c r="J21" s="682"/>
      <c r="K21" s="222"/>
      <c r="L21" s="37"/>
      <c r="M21" s="222"/>
      <c r="N21" s="37"/>
      <c r="O21" s="222"/>
      <c r="P21" s="37"/>
      <c r="Q21" s="222"/>
      <c r="R21" s="37"/>
      <c r="S21" s="222"/>
    </row>
    <row r="22" spans="1:19" s="7" customFormat="1" ht="47.25" x14ac:dyDescent="0.3">
      <c r="A22" s="12"/>
      <c r="B22" s="52" t="s">
        <v>817</v>
      </c>
      <c r="D22" s="8" t="s">
        <v>93</v>
      </c>
      <c r="E22" s="36"/>
      <c r="F22" s="8" t="s">
        <v>93</v>
      </c>
      <c r="G22" s="222"/>
      <c r="H22" s="8" t="s">
        <v>93</v>
      </c>
      <c r="I22" s="222"/>
      <c r="J22" s="682"/>
      <c r="K22" s="222"/>
      <c r="L22" s="37"/>
      <c r="M22" s="222"/>
      <c r="N22" s="37"/>
      <c r="O22" s="222"/>
      <c r="P22" s="37"/>
      <c r="Q22" s="222"/>
      <c r="R22" s="37"/>
      <c r="S22" s="222"/>
    </row>
    <row r="23" spans="1:19" s="7" customFormat="1" ht="47.25" x14ac:dyDescent="0.3">
      <c r="A23" s="12"/>
      <c r="B23" s="52" t="s">
        <v>818</v>
      </c>
      <c r="D23" s="8" t="s">
        <v>93</v>
      </c>
      <c r="E23" s="36"/>
      <c r="F23" s="8" t="s">
        <v>93</v>
      </c>
      <c r="G23" s="222"/>
      <c r="H23" s="8" t="s">
        <v>93</v>
      </c>
      <c r="I23" s="222"/>
      <c r="J23" s="682"/>
      <c r="K23" s="222"/>
      <c r="L23" s="37"/>
      <c r="M23" s="222"/>
      <c r="N23" s="37"/>
      <c r="O23" s="222"/>
      <c r="P23" s="37"/>
      <c r="Q23" s="222"/>
      <c r="R23" s="37"/>
      <c r="S23" s="222"/>
    </row>
    <row r="24" spans="1:19" s="7" customFormat="1" ht="47.25" x14ac:dyDescent="0.3">
      <c r="A24" s="12"/>
      <c r="B24" s="52" t="s">
        <v>819</v>
      </c>
      <c r="D24" s="8" t="s">
        <v>93</v>
      </c>
      <c r="E24" s="36"/>
      <c r="F24" s="8" t="s">
        <v>93</v>
      </c>
      <c r="G24" s="222"/>
      <c r="H24" s="8" t="s">
        <v>93</v>
      </c>
      <c r="I24" s="222"/>
      <c r="J24" s="682"/>
      <c r="K24" s="222"/>
      <c r="L24" s="37"/>
      <c r="M24" s="222"/>
      <c r="N24" s="37"/>
      <c r="O24" s="222"/>
      <c r="P24" s="37"/>
      <c r="Q24" s="222"/>
      <c r="R24" s="37"/>
      <c r="S24" s="222"/>
    </row>
    <row r="25" spans="1:19" s="7" customFormat="1" ht="110.25" x14ac:dyDescent="0.3">
      <c r="A25" s="12"/>
      <c r="B25" s="52" t="s">
        <v>820</v>
      </c>
      <c r="D25" s="8" t="s">
        <v>93</v>
      </c>
      <c r="E25" s="36"/>
      <c r="F25" s="8" t="s">
        <v>93</v>
      </c>
      <c r="G25" s="222"/>
      <c r="H25" s="8" t="s">
        <v>93</v>
      </c>
      <c r="I25" s="222"/>
      <c r="J25" s="682"/>
      <c r="K25" s="222"/>
      <c r="L25" s="37"/>
      <c r="M25" s="222"/>
      <c r="N25" s="37"/>
      <c r="O25" s="222"/>
      <c r="P25" s="37"/>
      <c r="Q25" s="222"/>
      <c r="R25" s="37"/>
      <c r="S25" s="222"/>
    </row>
    <row r="26" spans="1:19" s="7" customFormat="1" ht="78.75" x14ac:dyDescent="0.3">
      <c r="A26" s="12"/>
      <c r="B26" s="52" t="s">
        <v>821</v>
      </c>
      <c r="D26" s="8" t="s">
        <v>93</v>
      </c>
      <c r="E26" s="36"/>
      <c r="F26" s="8" t="s">
        <v>93</v>
      </c>
      <c r="G26" s="222"/>
      <c r="H26" s="8" t="s">
        <v>93</v>
      </c>
      <c r="I26" s="222"/>
      <c r="J26" s="682"/>
      <c r="K26" s="222"/>
      <c r="L26" s="37"/>
      <c r="M26" s="222"/>
      <c r="N26" s="37"/>
      <c r="O26" s="222"/>
      <c r="P26" s="37"/>
      <c r="Q26" s="222"/>
      <c r="R26" s="37"/>
      <c r="S26" s="222"/>
    </row>
    <row r="27" spans="1:19" s="7" customFormat="1" ht="78.75" x14ac:dyDescent="0.3">
      <c r="A27" s="12"/>
      <c r="B27" s="52" t="s">
        <v>822</v>
      </c>
      <c r="D27" s="8" t="s">
        <v>93</v>
      </c>
      <c r="E27" s="36"/>
      <c r="F27" s="8" t="s">
        <v>93</v>
      </c>
      <c r="G27" s="222"/>
      <c r="H27" s="8" t="s">
        <v>93</v>
      </c>
      <c r="I27" s="222"/>
      <c r="J27" s="682"/>
      <c r="K27" s="222"/>
      <c r="L27" s="37"/>
      <c r="M27" s="222"/>
      <c r="N27" s="37"/>
      <c r="O27" s="222"/>
      <c r="P27" s="37"/>
      <c r="Q27" s="222"/>
      <c r="R27" s="37"/>
      <c r="S27" s="222"/>
    </row>
    <row r="28" spans="1:19" s="7" customFormat="1" ht="31.5" x14ac:dyDescent="0.3">
      <c r="A28" s="12"/>
      <c r="B28" s="52" t="s">
        <v>823</v>
      </c>
      <c r="D28" s="8" t="s">
        <v>93</v>
      </c>
      <c r="F28" s="8" t="s">
        <v>93</v>
      </c>
      <c r="G28" s="222"/>
      <c r="H28" s="8" t="s">
        <v>93</v>
      </c>
      <c r="I28" s="222"/>
      <c r="J28" s="683"/>
      <c r="K28" s="222"/>
      <c r="L28" s="37"/>
      <c r="M28" s="222"/>
      <c r="N28" s="37"/>
      <c r="O28" s="222"/>
      <c r="P28" s="37"/>
      <c r="Q28" s="222"/>
      <c r="R28" s="37"/>
      <c r="S28" s="222"/>
    </row>
    <row r="29" spans="1:19" s="221" customFormat="1" x14ac:dyDescent="0.3">
      <c r="A29" s="220"/>
    </row>
  </sheetData>
  <mergeCells count="1">
    <mergeCell ref="J9:J28"/>
  </mergeCells>
  <pageMargins left="0.7" right="0.7" top="0.75" bottom="0.75" header="0.3" footer="0.3"/>
  <pageSetup paperSize="8" orientation="landscape"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C978B-7666-2346-BB89-61A9C644A0D1}">
  <sheetPr codeName="Sheet17">
    <tabColor theme="2" tint="-9.9978637043366805E-2"/>
  </sheetPr>
  <dimension ref="A1:S17"/>
  <sheetViews>
    <sheetView zoomScale="90" zoomScaleNormal="90" workbookViewId="0">
      <selection activeCell="J9" sqref="J9:J16"/>
    </sheetView>
  </sheetViews>
  <sheetFormatPr defaultColWidth="10.5" defaultRowHeight="16.5" x14ac:dyDescent="0.3"/>
  <cols>
    <col min="1" max="1" width="17.375" style="219" customWidth="1"/>
    <col min="2" max="2" width="45.5" style="219" customWidth="1"/>
    <col min="3" max="3" width="3.375" style="219" customWidth="1"/>
    <col min="4" max="4" width="26" style="219" customWidth="1"/>
    <col min="5" max="5" width="3.375" style="219" customWidth="1"/>
    <col min="6" max="6" width="26" style="219" customWidth="1"/>
    <col min="7" max="7" width="3.375" style="219" customWidth="1"/>
    <col min="8" max="8" width="26" style="219" customWidth="1"/>
    <col min="9" max="9" width="3.375"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x14ac:dyDescent="0.45">
      <c r="A1" s="218" t="s">
        <v>824</v>
      </c>
    </row>
    <row r="3" spans="1:19" s="38" customFormat="1" ht="157.5" x14ac:dyDescent="0.25">
      <c r="A3" s="261" t="s">
        <v>825</v>
      </c>
      <c r="B3" s="54" t="s">
        <v>826</v>
      </c>
      <c r="D3" s="8" t="s">
        <v>807</v>
      </c>
      <c r="F3" s="55"/>
      <c r="H3" s="318"/>
      <c r="J3" s="453" t="s">
        <v>160</v>
      </c>
      <c r="L3" s="37"/>
      <c r="N3" s="37"/>
      <c r="P3" s="37"/>
      <c r="R3" s="37"/>
    </row>
    <row r="4" spans="1:19" s="36" customFormat="1" ht="19.5" x14ac:dyDescent="0.25">
      <c r="A4" s="53"/>
      <c r="B4" s="44"/>
      <c r="D4" s="44"/>
      <c r="F4" s="44"/>
      <c r="H4" s="44"/>
      <c r="J4" s="45"/>
      <c r="L4" s="45"/>
    </row>
    <row r="5" spans="1:19" s="50" customFormat="1" ht="97.5" x14ac:dyDescent="0.2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x14ac:dyDescent="0.25">
      <c r="A6" s="53"/>
      <c r="B6" s="44"/>
      <c r="D6" s="44"/>
      <c r="F6" s="44"/>
      <c r="H6" s="44"/>
      <c r="J6" s="45"/>
      <c r="L6" s="45"/>
      <c r="N6" s="45"/>
      <c r="P6" s="45"/>
      <c r="R6" s="45"/>
    </row>
    <row r="7" spans="1:19" s="38" customFormat="1" ht="31.5" x14ac:dyDescent="0.25">
      <c r="A7" s="261" t="s">
        <v>161</v>
      </c>
      <c r="B7" s="54" t="s">
        <v>827</v>
      </c>
      <c r="D7" s="8" t="s">
        <v>62</v>
      </c>
      <c r="F7" s="55"/>
      <c r="H7" s="55"/>
      <c r="J7" s="46"/>
      <c r="L7" s="37"/>
      <c r="N7" s="37"/>
      <c r="P7" s="37"/>
      <c r="R7" s="37"/>
    </row>
    <row r="8" spans="1:19" s="36" customFormat="1" ht="19.5" x14ac:dyDescent="0.25">
      <c r="A8" s="53"/>
      <c r="B8" s="44"/>
      <c r="D8" s="44"/>
      <c r="F8" s="44"/>
      <c r="H8" s="44"/>
      <c r="J8" s="45"/>
      <c r="L8" s="45"/>
      <c r="N8" s="45"/>
      <c r="P8" s="45"/>
      <c r="R8" s="45"/>
    </row>
    <row r="9" spans="1:19" s="7" customFormat="1" ht="31.5" x14ac:dyDescent="0.25">
      <c r="A9" s="12"/>
      <c r="B9" s="51" t="s">
        <v>828</v>
      </c>
      <c r="D9" s="8" t="s">
        <v>807</v>
      </c>
      <c r="F9" s="8" t="str">
        <f>IF(D9=[2]Lists!$K$4,"&lt; Input URL to data source &gt;",IF(D9=[2]Lists!$K$5,"&lt; Reference section in EITI Report or URL &gt;",IF(D9=[2]Lists!$K$6,"&lt; Reference evidence of non-applicability &gt;","")))</f>
        <v/>
      </c>
      <c r="G9" s="36"/>
      <c r="H9" s="8" t="str">
        <f>IF(F9=[2]Lists!$K$4,"&lt; Input URL to data source &gt;",IF(F9=[2]Lists!$K$5,"&lt; Reference section in EITI Report or URL &gt;",IF(F9=[2]Lists!$K$6,"&lt; Reference evidence of non-applicability &gt;","")))</f>
        <v/>
      </c>
      <c r="I9" s="36"/>
      <c r="J9" s="684" t="s">
        <v>829</v>
      </c>
      <c r="K9" s="36"/>
      <c r="L9" s="37"/>
      <c r="M9" s="36"/>
      <c r="N9" s="37"/>
      <c r="O9" s="36"/>
      <c r="P9" s="37"/>
      <c r="Q9" s="36"/>
      <c r="R9" s="37"/>
      <c r="S9" s="36"/>
    </row>
    <row r="10" spans="1:19" s="7" customFormat="1" ht="31.5" x14ac:dyDescent="0.25">
      <c r="A10" s="12"/>
      <c r="B10" s="57" t="s">
        <v>830</v>
      </c>
      <c r="D10" s="8" t="s">
        <v>807</v>
      </c>
      <c r="F10" s="8"/>
      <c r="G10" s="36"/>
      <c r="H10" s="8"/>
      <c r="I10" s="36"/>
      <c r="J10" s="682"/>
      <c r="K10" s="36"/>
      <c r="L10" s="37"/>
      <c r="M10" s="36"/>
      <c r="N10" s="37"/>
      <c r="O10" s="36"/>
      <c r="P10" s="37"/>
      <c r="Q10" s="36"/>
      <c r="R10" s="37"/>
      <c r="S10" s="36"/>
    </row>
    <row r="11" spans="1:19" s="7" customFormat="1" ht="47.25" x14ac:dyDescent="0.25">
      <c r="A11" s="12"/>
      <c r="B11" s="57" t="s">
        <v>831</v>
      </c>
      <c r="D11" s="8" t="s">
        <v>807</v>
      </c>
      <c r="F11" s="8"/>
      <c r="G11" s="36"/>
      <c r="H11" s="8"/>
      <c r="I11" s="36"/>
      <c r="J11" s="682"/>
      <c r="K11" s="36"/>
      <c r="L11" s="37"/>
      <c r="M11" s="36"/>
      <c r="N11" s="37"/>
      <c r="O11" s="36"/>
      <c r="P11" s="37"/>
      <c r="Q11" s="36"/>
      <c r="R11" s="37"/>
      <c r="S11" s="36"/>
    </row>
    <row r="12" spans="1:19" s="7" customFormat="1" ht="47.25" x14ac:dyDescent="0.25">
      <c r="A12" s="12"/>
      <c r="B12" s="57" t="s">
        <v>832</v>
      </c>
      <c r="D12" s="8" t="s">
        <v>807</v>
      </c>
      <c r="F12" s="8" t="s">
        <v>520</v>
      </c>
      <c r="G12" s="36"/>
      <c r="H12" s="8" t="s">
        <v>520</v>
      </c>
      <c r="I12" s="36"/>
      <c r="J12" s="682"/>
      <c r="K12" s="36"/>
      <c r="L12" s="37"/>
      <c r="M12" s="36"/>
      <c r="N12" s="37"/>
      <c r="O12" s="36"/>
      <c r="P12" s="37"/>
      <c r="Q12" s="36"/>
      <c r="R12" s="37"/>
      <c r="S12" s="36"/>
    </row>
    <row r="13" spans="1:19" s="7" customFormat="1" ht="63" x14ac:dyDescent="0.25">
      <c r="A13" s="12"/>
      <c r="B13" s="57" t="s">
        <v>833</v>
      </c>
      <c r="D13" s="8" t="s">
        <v>807</v>
      </c>
      <c r="F13" s="8"/>
      <c r="G13" s="36"/>
      <c r="H13" s="8"/>
      <c r="I13" s="36"/>
      <c r="J13" s="682"/>
      <c r="K13" s="36"/>
      <c r="L13" s="37"/>
      <c r="M13" s="36"/>
      <c r="N13" s="37"/>
      <c r="O13" s="36"/>
      <c r="P13" s="37"/>
      <c r="Q13" s="36"/>
      <c r="R13" s="37"/>
      <c r="S13" s="36"/>
    </row>
    <row r="14" spans="1:19" s="7" customFormat="1" ht="47.25" x14ac:dyDescent="0.25">
      <c r="A14" s="12"/>
      <c r="B14" s="57" t="s">
        <v>834</v>
      </c>
      <c r="D14" s="8" t="s">
        <v>807</v>
      </c>
      <c r="F14" s="8" t="s">
        <v>520</v>
      </c>
      <c r="G14" s="36"/>
      <c r="H14" s="8" t="s">
        <v>520</v>
      </c>
      <c r="I14" s="36"/>
      <c r="J14" s="682"/>
      <c r="K14" s="36"/>
      <c r="L14" s="37"/>
      <c r="M14" s="36"/>
      <c r="N14" s="37"/>
      <c r="O14" s="36"/>
      <c r="P14" s="37"/>
      <c r="Q14" s="36"/>
      <c r="R14" s="37"/>
      <c r="S14" s="36"/>
    </row>
    <row r="15" spans="1:19" s="7" customFormat="1" ht="47.25" x14ac:dyDescent="0.25">
      <c r="A15" s="12"/>
      <c r="B15" s="57" t="s">
        <v>835</v>
      </c>
      <c r="D15" s="8" t="s">
        <v>807</v>
      </c>
      <c r="F15" s="8"/>
      <c r="G15" s="36"/>
      <c r="H15" s="8"/>
      <c r="I15" s="36"/>
      <c r="J15" s="682"/>
      <c r="K15" s="36"/>
      <c r="L15" s="37"/>
      <c r="M15" s="36"/>
      <c r="N15" s="37"/>
      <c r="O15" s="36"/>
      <c r="P15" s="37"/>
      <c r="Q15" s="36"/>
      <c r="R15" s="37"/>
      <c r="S15" s="36"/>
    </row>
    <row r="16" spans="1:19" s="68" customFormat="1" ht="47.25" customHeight="1" x14ac:dyDescent="0.25">
      <c r="A16" s="67"/>
      <c r="B16" s="72" t="s">
        <v>836</v>
      </c>
      <c r="D16" s="8" t="s">
        <v>807</v>
      </c>
      <c r="F16" s="70"/>
      <c r="G16" s="69"/>
      <c r="H16" s="70"/>
      <c r="I16" s="69"/>
      <c r="J16" s="683"/>
      <c r="K16" s="69"/>
      <c r="L16" s="71"/>
      <c r="M16" s="69"/>
      <c r="N16" s="71"/>
      <c r="O16" s="69"/>
      <c r="P16" s="71"/>
      <c r="Q16" s="69"/>
      <c r="R16" s="71"/>
      <c r="S16" s="69"/>
    </row>
    <row r="17" spans="1:19" s="221" customFormat="1" ht="19.5" x14ac:dyDescent="0.3">
      <c r="A17" s="220"/>
      <c r="G17" s="47"/>
      <c r="I17" s="47"/>
      <c r="J17" s="9"/>
      <c r="K17" s="47"/>
      <c r="L17" s="9"/>
      <c r="M17" s="47"/>
      <c r="N17" s="9"/>
      <c r="O17" s="47"/>
      <c r="P17" s="9"/>
      <c r="Q17" s="47"/>
      <c r="R17" s="9"/>
      <c r="S17" s="47"/>
    </row>
  </sheetData>
  <mergeCells count="1">
    <mergeCell ref="J9:J16"/>
  </mergeCells>
  <pageMargins left="0.7" right="0.7" top="0.75" bottom="0.75" header="0.3" footer="0.3"/>
  <pageSetup paperSize="8" orientation="landscape"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23323-9D40-C641-9A85-FA798ECEDDDE}">
  <sheetPr codeName="Sheet18">
    <tabColor theme="2" tint="-9.9978637043366805E-2"/>
  </sheetPr>
  <dimension ref="A1:S14"/>
  <sheetViews>
    <sheetView tabSelected="1" topLeftCell="F1" zoomScale="90" zoomScaleNormal="90" workbookViewId="0">
      <selection activeCell="J10" sqref="J10"/>
    </sheetView>
  </sheetViews>
  <sheetFormatPr defaultColWidth="10.5" defaultRowHeight="16.5" x14ac:dyDescent="0.3"/>
  <cols>
    <col min="1" max="1" width="16.375" style="219" customWidth="1"/>
    <col min="2" max="2" width="42" style="219" customWidth="1"/>
    <col min="3" max="3" width="4.375" style="219" customWidth="1"/>
    <col min="4" max="4" width="35.375" style="219" customWidth="1"/>
    <col min="5" max="5" width="3.375" style="219" customWidth="1"/>
    <col min="6" max="6" width="35.375" style="356" customWidth="1"/>
    <col min="7" max="7" width="3.375" style="219" customWidth="1"/>
    <col min="8" max="8" width="35.375" style="219" customWidth="1"/>
    <col min="9" max="9" width="3.375"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x14ac:dyDescent="0.45">
      <c r="A1" s="218" t="s">
        <v>837</v>
      </c>
    </row>
    <row r="3" spans="1:19" s="38" customFormat="1" ht="110.25" x14ac:dyDescent="0.25">
      <c r="A3" s="261" t="s">
        <v>838</v>
      </c>
      <c r="B3" s="54" t="s">
        <v>839</v>
      </c>
      <c r="D3" s="8" t="s">
        <v>530</v>
      </c>
      <c r="F3" s="55"/>
      <c r="H3" s="55"/>
      <c r="J3" s="453" t="s">
        <v>160</v>
      </c>
      <c r="L3" s="37"/>
      <c r="N3" s="37"/>
      <c r="P3" s="37"/>
      <c r="R3" s="37"/>
    </row>
    <row r="4" spans="1:19" s="36" customFormat="1" ht="19.5" x14ac:dyDescent="0.25">
      <c r="A4" s="53"/>
      <c r="B4" s="44"/>
      <c r="D4" s="44"/>
      <c r="F4" s="44"/>
      <c r="H4" s="44"/>
      <c r="J4" s="45"/>
      <c r="L4" s="45"/>
    </row>
    <row r="5" spans="1:19" s="50" customFormat="1" ht="97.5" x14ac:dyDescent="0.2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x14ac:dyDescent="0.25">
      <c r="A6" s="53"/>
      <c r="B6" s="44"/>
      <c r="D6" s="44"/>
      <c r="F6" s="44"/>
      <c r="H6" s="44"/>
      <c r="J6" s="45"/>
      <c r="L6" s="45"/>
      <c r="N6" s="45"/>
      <c r="P6" s="45"/>
      <c r="R6" s="45"/>
    </row>
    <row r="7" spans="1:19" s="38" customFormat="1" ht="47.25" x14ac:dyDescent="0.25">
      <c r="A7" s="261" t="s">
        <v>161</v>
      </c>
      <c r="B7" s="54" t="s">
        <v>840</v>
      </c>
      <c r="D7" s="8" t="s">
        <v>70</v>
      </c>
      <c r="F7" s="55"/>
      <c r="H7" s="55"/>
      <c r="J7" s="46"/>
      <c r="L7" s="37"/>
      <c r="M7" s="36"/>
      <c r="N7" s="37"/>
      <c r="O7" s="36"/>
      <c r="P7" s="37"/>
      <c r="Q7" s="36"/>
      <c r="R7" s="37"/>
    </row>
    <row r="8" spans="1:19" s="36" customFormat="1" ht="19.5" x14ac:dyDescent="0.25">
      <c r="A8" s="53"/>
      <c r="B8" s="44"/>
      <c r="D8" s="44"/>
      <c r="F8" s="44"/>
      <c r="H8" s="44"/>
      <c r="J8" s="45"/>
      <c r="L8" s="45"/>
      <c r="N8" s="45"/>
      <c r="P8" s="45"/>
      <c r="R8" s="45"/>
    </row>
    <row r="9" spans="1:19" s="7" customFormat="1" ht="102" x14ac:dyDescent="0.25">
      <c r="A9" s="12"/>
      <c r="B9" s="51" t="s">
        <v>841</v>
      </c>
      <c r="D9" s="8" t="s">
        <v>842</v>
      </c>
      <c r="F9" s="294" t="s">
        <v>843</v>
      </c>
      <c r="G9" s="36"/>
      <c r="H9" s="8" t="s">
        <v>93</v>
      </c>
      <c r="I9" s="36"/>
      <c r="J9" s="329"/>
      <c r="K9" s="36"/>
      <c r="L9" s="37"/>
      <c r="M9" s="36"/>
      <c r="N9" s="37"/>
      <c r="O9" s="36"/>
      <c r="P9" s="37"/>
      <c r="Q9" s="36"/>
      <c r="R9" s="37"/>
      <c r="S9" s="36"/>
    </row>
    <row r="10" spans="1:19" s="7" customFormat="1" ht="399" customHeight="1" x14ac:dyDescent="0.25">
      <c r="A10" s="12"/>
      <c r="B10" s="323" t="s">
        <v>844</v>
      </c>
      <c r="D10" s="462" t="s">
        <v>113</v>
      </c>
      <c r="F10" s="8"/>
      <c r="G10" s="38"/>
      <c r="H10" s="8" t="s">
        <v>93</v>
      </c>
      <c r="J10" s="473" t="s">
        <v>845</v>
      </c>
      <c r="K10" s="38"/>
      <c r="L10" s="37"/>
      <c r="M10" s="38"/>
      <c r="N10" s="37"/>
      <c r="O10" s="38"/>
      <c r="P10" s="37"/>
      <c r="Q10" s="38"/>
      <c r="R10" s="37"/>
      <c r="S10" s="38"/>
    </row>
    <row r="11" spans="1:19" s="7" customFormat="1" ht="30.75" customHeight="1" x14ac:dyDescent="0.2">
      <c r="A11" s="12"/>
      <c r="B11" s="57" t="s">
        <v>846</v>
      </c>
      <c r="C11" s="309"/>
      <c r="D11" s="500" t="s">
        <v>113</v>
      </c>
      <c r="F11" s="286" t="s">
        <v>847</v>
      </c>
      <c r="G11" s="38"/>
      <c r="H11" s="8" t="s">
        <v>93</v>
      </c>
      <c r="I11" s="38"/>
      <c r="J11" s="329" t="s">
        <v>848</v>
      </c>
      <c r="K11" s="38"/>
      <c r="L11" s="37"/>
      <c r="M11" s="38"/>
      <c r="N11" s="37"/>
      <c r="O11" s="38"/>
      <c r="P11" s="37"/>
      <c r="Q11" s="38"/>
      <c r="R11" s="37"/>
      <c r="S11" s="38"/>
    </row>
    <row r="12" spans="1:19" s="7" customFormat="1" ht="47.25" customHeight="1" x14ac:dyDescent="0.2">
      <c r="A12" s="12"/>
      <c r="B12" s="57" t="s">
        <v>849</v>
      </c>
      <c r="D12" s="8" t="s">
        <v>70</v>
      </c>
      <c r="F12" s="335" t="s">
        <v>850</v>
      </c>
      <c r="G12" s="38"/>
      <c r="H12" s="8" t="s">
        <v>93</v>
      </c>
      <c r="I12" s="38"/>
      <c r="J12" s="329"/>
      <c r="K12" s="38"/>
      <c r="L12" s="37"/>
      <c r="M12" s="38"/>
      <c r="N12" s="37"/>
      <c r="O12" s="38"/>
      <c r="P12" s="37"/>
      <c r="Q12" s="38"/>
      <c r="R12" s="37"/>
      <c r="S12" s="38"/>
    </row>
    <row r="13" spans="1:19" s="7" customFormat="1" ht="62.25" customHeight="1" x14ac:dyDescent="0.25">
      <c r="A13" s="12"/>
      <c r="B13" s="57" t="s">
        <v>851</v>
      </c>
      <c r="D13" s="8" t="s">
        <v>93</v>
      </c>
      <c r="F13" s="8" t="s">
        <v>520</v>
      </c>
      <c r="G13" s="38"/>
      <c r="H13" s="8" t="s">
        <v>93</v>
      </c>
      <c r="I13" s="38"/>
      <c r="J13" s="326" t="s">
        <v>852</v>
      </c>
      <c r="K13" s="38"/>
      <c r="L13" s="37"/>
      <c r="M13" s="38"/>
      <c r="N13" s="37"/>
      <c r="O13" s="38"/>
      <c r="P13" s="37"/>
      <c r="Q13" s="38"/>
      <c r="R13" s="37"/>
      <c r="S13" s="38"/>
    </row>
    <row r="14" spans="1:19" s="221" customFormat="1" x14ac:dyDescent="0.3">
      <c r="A14" s="220"/>
      <c r="F14" s="358"/>
    </row>
  </sheetData>
  <hyperlinks>
    <hyperlink ref="F12" r:id="rId1" display="https://www.norskpetroleum.no/en/production-and-exports/onshore-facilites/" xr:uid="{D360E180-F35D-4967-953B-CA14232B2596}"/>
    <hyperlink ref="F11" r:id="rId2" display="https://www.petoro.no/petoro-annual-report/2020-/accounts/accounts-sdfi/notes-1-10" xr:uid="{C8C920C0-07BC-40F8-95EC-A170371EAD9A}"/>
  </hyperlinks>
  <pageMargins left="0.7" right="0.7" top="0.75" bottom="0.75" header="0.3" footer="0.3"/>
  <pageSetup paperSize="8" orientation="landscape" horizontalDpi="1200" verticalDpi="120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4246C-ABF1-9D46-8E18-C64EEC8FFF69}">
  <sheetPr codeName="Sheet2">
    <tabColor theme="2" tint="-9.9978637043366805E-2"/>
  </sheetPr>
  <dimension ref="A1:G95"/>
  <sheetViews>
    <sheetView showGridLines="0" showRuler="0" topLeftCell="A4" zoomScale="90" zoomScaleNormal="90" workbookViewId="0">
      <selection activeCell="C51" sqref="C51"/>
    </sheetView>
  </sheetViews>
  <sheetFormatPr defaultColWidth="4" defaultRowHeight="24" customHeight="1" x14ac:dyDescent="0.25"/>
  <cols>
    <col min="1" max="1" width="4" style="127"/>
    <col min="2" max="2" width="4" style="127" hidden="1" customWidth="1"/>
    <col min="3" max="3" width="75" style="127" bestFit="1" customWidth="1"/>
    <col min="4" max="4" width="2.875" style="127" customWidth="1"/>
    <col min="5" max="5" width="44.5" style="127" bestFit="1" customWidth="1"/>
    <col min="6" max="6" width="2.875" style="127" customWidth="1"/>
    <col min="7" max="7" width="40" style="127" bestFit="1" customWidth="1"/>
    <col min="8" max="16384" width="4" style="127"/>
  </cols>
  <sheetData>
    <row r="1" spans="1:7" ht="16.5" x14ac:dyDescent="0.25"/>
    <row r="2" spans="1:7" ht="16.5" x14ac:dyDescent="0.25">
      <c r="C2" s="579" t="s">
        <v>33</v>
      </c>
      <c r="D2" s="579"/>
      <c r="E2" s="579"/>
      <c r="F2" s="579"/>
      <c r="G2" s="579"/>
    </row>
    <row r="3" spans="1:7" s="128" customFormat="1" x14ac:dyDescent="0.25">
      <c r="C3" s="580" t="s">
        <v>34</v>
      </c>
      <c r="D3" s="580"/>
      <c r="E3" s="580"/>
      <c r="F3" s="580"/>
      <c r="G3" s="580"/>
    </row>
    <row r="4" spans="1:7" ht="12.75" customHeight="1" x14ac:dyDescent="0.25">
      <c r="C4" s="581" t="s">
        <v>35</v>
      </c>
      <c r="D4" s="581"/>
      <c r="E4" s="581"/>
      <c r="F4" s="581"/>
      <c r="G4" s="581"/>
    </row>
    <row r="5" spans="1:7" ht="12.75" customHeight="1" x14ac:dyDescent="0.25">
      <c r="C5" s="582" t="s">
        <v>36</v>
      </c>
      <c r="D5" s="582"/>
      <c r="E5" s="582"/>
      <c r="F5" s="582"/>
      <c r="G5" s="582"/>
    </row>
    <row r="6" spans="1:7" ht="12.75" customHeight="1" x14ac:dyDescent="0.25">
      <c r="C6" s="582" t="s">
        <v>37</v>
      </c>
      <c r="D6" s="582"/>
      <c r="E6" s="582"/>
      <c r="F6" s="582"/>
      <c r="G6" s="582"/>
    </row>
    <row r="7" spans="1:7" ht="12.75" customHeight="1" x14ac:dyDescent="0.3">
      <c r="C7" s="583" t="s">
        <v>38</v>
      </c>
      <c r="D7" s="583"/>
      <c r="E7" s="583"/>
      <c r="F7" s="583"/>
      <c r="G7" s="583"/>
    </row>
    <row r="8" spans="1:7" ht="16.5" x14ac:dyDescent="0.25">
      <c r="C8" s="4"/>
      <c r="D8" s="129"/>
      <c r="E8" s="129"/>
      <c r="F8" s="4"/>
      <c r="G8" s="4"/>
    </row>
    <row r="9" spans="1:7" ht="16.5" x14ac:dyDescent="0.25">
      <c r="C9" s="130" t="s">
        <v>39</v>
      </c>
      <c r="D9" s="131"/>
      <c r="E9" s="132" t="s">
        <v>40</v>
      </c>
      <c r="F9" s="131"/>
      <c r="G9" s="133" t="s">
        <v>14</v>
      </c>
    </row>
    <row r="10" spans="1:7" ht="16.5" x14ac:dyDescent="0.25">
      <c r="C10" s="4"/>
      <c r="D10" s="129"/>
      <c r="E10" s="129"/>
      <c r="F10" s="4"/>
      <c r="G10" s="4"/>
    </row>
    <row r="11" spans="1:7" s="128" customFormat="1" x14ac:dyDescent="0.25">
      <c r="B11" s="134"/>
      <c r="C11" s="135" t="s">
        <v>41</v>
      </c>
      <c r="E11" s="136"/>
    </row>
    <row r="12" spans="1:7" ht="20.25" thickBot="1" x14ac:dyDescent="0.3">
      <c r="A12" s="137"/>
      <c r="B12" s="137"/>
      <c r="C12" s="138" t="s">
        <v>42</v>
      </c>
      <c r="D12" s="139"/>
      <c r="E12" s="140" t="s">
        <v>43</v>
      </c>
      <c r="F12" s="139"/>
      <c r="G12" s="141" t="s">
        <v>44</v>
      </c>
    </row>
    <row r="13" spans="1:7" ht="17.25" thickBot="1" x14ac:dyDescent="0.3">
      <c r="B13" s="142"/>
      <c r="C13" s="143" t="s">
        <v>31</v>
      </c>
      <c r="D13" s="144"/>
      <c r="E13" s="145"/>
      <c r="F13" s="144"/>
      <c r="G13" s="145"/>
    </row>
    <row r="14" spans="1:7" ht="16.5" x14ac:dyDescent="0.25">
      <c r="A14" s="146"/>
      <c r="B14" s="146" t="s">
        <v>31</v>
      </c>
      <c r="C14" s="147" t="s">
        <v>45</v>
      </c>
      <c r="D14" s="84"/>
      <c r="E14" s="148" t="s">
        <v>46</v>
      </c>
      <c r="F14" s="84"/>
      <c r="G14" s="149"/>
    </row>
    <row r="15" spans="1:7" ht="16.5" x14ac:dyDescent="0.25">
      <c r="A15" s="146"/>
      <c r="B15" s="146" t="s">
        <v>31</v>
      </c>
      <c r="C15" s="147" t="s">
        <v>47</v>
      </c>
      <c r="D15" s="84"/>
      <c r="E15" s="526" t="s">
        <v>48</v>
      </c>
      <c r="F15" s="84"/>
      <c r="G15" s="149"/>
    </row>
    <row r="16" spans="1:7" ht="16.5" x14ac:dyDescent="0.25">
      <c r="B16" s="146" t="s">
        <v>31</v>
      </c>
      <c r="C16" s="147" t="s">
        <v>49</v>
      </c>
      <c r="D16" s="84"/>
      <c r="E16" s="526" t="s">
        <v>50</v>
      </c>
      <c r="F16" s="84"/>
      <c r="G16" s="149"/>
    </row>
    <row r="17" spans="1:7" ht="17.25" thickBot="1" x14ac:dyDescent="0.3">
      <c r="B17" s="146" t="s">
        <v>31</v>
      </c>
      <c r="C17" s="151" t="s">
        <v>51</v>
      </c>
      <c r="D17" s="95"/>
      <c r="E17" s="527" t="s">
        <v>52</v>
      </c>
      <c r="F17" s="95"/>
      <c r="G17" s="152"/>
    </row>
    <row r="18" spans="1:7" ht="17.25" thickBot="1" x14ac:dyDescent="0.3">
      <c r="B18" s="142"/>
      <c r="C18" s="143" t="s">
        <v>53</v>
      </c>
      <c r="D18" s="144"/>
      <c r="E18" s="145"/>
      <c r="F18" s="144"/>
      <c r="G18" s="145"/>
    </row>
    <row r="19" spans="1:7" ht="16.5" x14ac:dyDescent="0.25">
      <c r="A19" s="146"/>
      <c r="B19" s="146" t="s">
        <v>53</v>
      </c>
      <c r="C19" s="147" t="s">
        <v>54</v>
      </c>
      <c r="D19" s="84"/>
      <c r="E19" s="540" t="s">
        <v>55</v>
      </c>
      <c r="F19" s="84"/>
      <c r="G19" s="149" t="s">
        <v>56</v>
      </c>
    </row>
    <row r="20" spans="1:7" ht="47.1" customHeight="1" thickBot="1" x14ac:dyDescent="0.3">
      <c r="A20" s="146"/>
      <c r="B20" s="146" t="s">
        <v>53</v>
      </c>
      <c r="C20" s="151" t="s">
        <v>57</v>
      </c>
      <c r="D20" s="95"/>
      <c r="E20" s="540" t="s">
        <v>58</v>
      </c>
      <c r="F20" s="95"/>
      <c r="G20" s="510" t="s">
        <v>59</v>
      </c>
    </row>
    <row r="21" spans="1:7" ht="17.25" thickBot="1" x14ac:dyDescent="0.3">
      <c r="B21" s="142"/>
      <c r="C21" s="143" t="s">
        <v>60</v>
      </c>
      <c r="D21" s="144"/>
      <c r="E21" s="153"/>
      <c r="F21" s="144"/>
      <c r="G21" s="145"/>
    </row>
    <row r="22" spans="1:7" ht="141.75" x14ac:dyDescent="0.25">
      <c r="B22" s="146" t="s">
        <v>60</v>
      </c>
      <c r="C22" s="154" t="s">
        <v>61</v>
      </c>
      <c r="D22" s="84"/>
      <c r="E22" s="148" t="s">
        <v>62</v>
      </c>
      <c r="F22" s="84"/>
      <c r="G22" s="432" t="s">
        <v>63</v>
      </c>
    </row>
    <row r="23" spans="1:7" ht="16.5" x14ac:dyDescent="0.25">
      <c r="A23" s="146"/>
      <c r="B23" s="146" t="s">
        <v>60</v>
      </c>
      <c r="C23" s="147" t="s">
        <v>64</v>
      </c>
      <c r="D23" s="84"/>
      <c r="E23" s="155" t="s">
        <v>65</v>
      </c>
      <c r="F23" s="84"/>
      <c r="G23" s="149"/>
    </row>
    <row r="24" spans="1:7" ht="16.5" x14ac:dyDescent="0.25">
      <c r="B24" s="146" t="s">
        <v>60</v>
      </c>
      <c r="C24" s="147" t="s">
        <v>66</v>
      </c>
      <c r="D24" s="84"/>
      <c r="E24" s="156" t="s">
        <v>65</v>
      </c>
      <c r="F24" s="84"/>
      <c r="G24" s="149"/>
    </row>
    <row r="25" spans="1:7" ht="16.5" x14ac:dyDescent="0.25">
      <c r="A25" s="146"/>
      <c r="B25" s="146" t="s">
        <v>60</v>
      </c>
      <c r="C25" s="147" t="s">
        <v>67</v>
      </c>
      <c r="D25" s="84"/>
      <c r="E25" s="275" t="s">
        <v>68</v>
      </c>
      <c r="F25" s="84"/>
      <c r="G25" s="428"/>
    </row>
    <row r="26" spans="1:7" ht="16.5" x14ac:dyDescent="0.25">
      <c r="B26" s="146" t="s">
        <v>60</v>
      </c>
      <c r="C26" s="157" t="s">
        <v>69</v>
      </c>
      <c r="D26" s="158"/>
      <c r="E26" s="155" t="s">
        <v>70</v>
      </c>
      <c r="F26" s="158"/>
      <c r="G26" s="432" t="s">
        <v>71</v>
      </c>
    </row>
    <row r="27" spans="1:7" ht="31.5" x14ac:dyDescent="0.25">
      <c r="B27" s="146" t="s">
        <v>60</v>
      </c>
      <c r="C27" s="147" t="s">
        <v>72</v>
      </c>
      <c r="D27" s="84"/>
      <c r="E27" s="541">
        <v>44804</v>
      </c>
      <c r="F27" s="84"/>
      <c r="G27" s="432" t="s">
        <v>73</v>
      </c>
    </row>
    <row r="28" spans="1:7" ht="45" x14ac:dyDescent="0.25">
      <c r="A28" s="146"/>
      <c r="B28" s="146" t="s">
        <v>60</v>
      </c>
      <c r="C28" s="147" t="s">
        <v>74</v>
      </c>
      <c r="D28" s="426"/>
      <c r="E28" s="429" t="s">
        <v>75</v>
      </c>
      <c r="F28" s="84"/>
      <c r="G28" s="376"/>
    </row>
    <row r="29" spans="1:7" ht="16.5" x14ac:dyDescent="0.25">
      <c r="B29" s="146" t="s">
        <v>60</v>
      </c>
      <c r="C29" s="157" t="s">
        <v>76</v>
      </c>
      <c r="D29" s="158"/>
      <c r="E29" s="155" t="s">
        <v>70</v>
      </c>
      <c r="F29" s="160"/>
      <c r="G29" s="161"/>
    </row>
    <row r="30" spans="1:7" ht="16.5" x14ac:dyDescent="0.25">
      <c r="A30" s="146"/>
      <c r="B30" s="146" t="s">
        <v>60</v>
      </c>
      <c r="C30" s="147" t="s">
        <v>77</v>
      </c>
      <c r="D30" s="84"/>
      <c r="E30" s="155" t="s">
        <v>78</v>
      </c>
      <c r="F30" s="84"/>
      <c r="G30" s="159" t="s">
        <v>79</v>
      </c>
    </row>
    <row r="31" spans="1:7" ht="180.75" thickBot="1" x14ac:dyDescent="0.3">
      <c r="A31" s="146"/>
      <c r="B31" s="146" t="s">
        <v>60</v>
      </c>
      <c r="C31" s="147" t="s">
        <v>80</v>
      </c>
      <c r="D31" s="97"/>
      <c r="E31" s="458" t="s">
        <v>81</v>
      </c>
      <c r="F31" s="457"/>
      <c r="G31" s="178"/>
    </row>
    <row r="32" spans="1:7" ht="15.95" customHeight="1" thickBot="1" x14ac:dyDescent="0.3">
      <c r="C32" s="162" t="s">
        <v>82</v>
      </c>
      <c r="D32" s="163"/>
      <c r="E32" s="164"/>
      <c r="F32" s="165"/>
      <c r="G32" s="427"/>
    </row>
    <row r="33" spans="1:7" ht="330" x14ac:dyDescent="0.25">
      <c r="A33" s="146"/>
      <c r="B33" s="167"/>
      <c r="C33" s="425" t="s">
        <v>83</v>
      </c>
      <c r="D33" s="84"/>
      <c r="E33" s="168" t="s">
        <v>84</v>
      </c>
      <c r="F33" s="4"/>
      <c r="G33" s="424" t="s">
        <v>85</v>
      </c>
    </row>
    <row r="34" spans="1:7" ht="30.75" thickBot="1" x14ac:dyDescent="0.3">
      <c r="B34" s="146" t="s">
        <v>86</v>
      </c>
      <c r="C34" s="169" t="s">
        <v>87</v>
      </c>
      <c r="D34" s="95"/>
      <c r="E34" s="278" t="s">
        <v>88</v>
      </c>
      <c r="F34" s="144"/>
      <c r="G34" s="424"/>
    </row>
    <row r="35" spans="1:7" ht="18" customHeight="1" thickBot="1" x14ac:dyDescent="0.3">
      <c r="A35" s="146"/>
      <c r="B35" s="146" t="s">
        <v>86</v>
      </c>
      <c r="C35" s="143" t="s">
        <v>86</v>
      </c>
      <c r="D35" s="144"/>
      <c r="E35" s="165"/>
      <c r="F35" s="144"/>
      <c r="G35" s="165"/>
    </row>
    <row r="36" spans="1:7" ht="15.75" customHeight="1" x14ac:dyDescent="0.25">
      <c r="B36" s="146" t="s">
        <v>86</v>
      </c>
      <c r="C36" s="170" t="s">
        <v>89</v>
      </c>
      <c r="D36" s="84"/>
      <c r="E36" s="150"/>
      <c r="F36" s="84"/>
      <c r="G36" s="84"/>
    </row>
    <row r="37" spans="1:7" ht="16.5" customHeight="1" x14ac:dyDescent="0.25">
      <c r="A37" s="146"/>
      <c r="B37" s="146" t="s">
        <v>86</v>
      </c>
      <c r="C37" s="171" t="s">
        <v>90</v>
      </c>
      <c r="D37" s="84"/>
      <c r="E37" s="155" t="s">
        <v>70</v>
      </c>
      <c r="F37" s="84"/>
      <c r="G37" s="159"/>
    </row>
    <row r="38" spans="1:7" ht="16.5" customHeight="1" x14ac:dyDescent="0.25">
      <c r="A38" s="146"/>
      <c r="B38" s="146" t="s">
        <v>86</v>
      </c>
      <c r="C38" s="171" t="s">
        <v>91</v>
      </c>
      <c r="D38" s="84"/>
      <c r="E38" s="155" t="s">
        <v>70</v>
      </c>
      <c r="F38" s="84"/>
      <c r="G38" s="159"/>
    </row>
    <row r="39" spans="1:7" ht="32.450000000000003" customHeight="1" x14ac:dyDescent="0.25">
      <c r="B39" s="146" t="s">
        <v>86</v>
      </c>
      <c r="C39" s="171" t="s">
        <v>92</v>
      </c>
      <c r="D39" s="84"/>
      <c r="E39" s="155" t="s">
        <v>93</v>
      </c>
      <c r="F39" s="84"/>
      <c r="G39" s="430" t="s">
        <v>94</v>
      </c>
    </row>
    <row r="40" spans="1:7" ht="18" customHeight="1" x14ac:dyDescent="0.25">
      <c r="B40" s="146" t="s">
        <v>86</v>
      </c>
      <c r="C40" s="171" t="s">
        <v>95</v>
      </c>
      <c r="D40" s="84"/>
      <c r="E40" s="155" t="s">
        <v>93</v>
      </c>
      <c r="F40" s="84"/>
      <c r="G40" s="159"/>
    </row>
    <row r="41" spans="1:7" ht="16.5" x14ac:dyDescent="0.25">
      <c r="B41" s="146" t="s">
        <v>86</v>
      </c>
      <c r="C41" s="172" t="s">
        <v>96</v>
      </c>
      <c r="D41" s="84"/>
      <c r="E41" s="155" t="s">
        <v>93</v>
      </c>
      <c r="F41" s="84"/>
      <c r="G41" s="159"/>
    </row>
    <row r="42" spans="1:7" ht="16.5" x14ac:dyDescent="0.25">
      <c r="B42" s="146" t="s">
        <v>86</v>
      </c>
      <c r="C42" s="171" t="s">
        <v>97</v>
      </c>
      <c r="D42" s="84"/>
      <c r="E42" s="542" t="s">
        <v>98</v>
      </c>
      <c r="F42" s="84"/>
      <c r="G42" s="159" t="s">
        <v>99</v>
      </c>
    </row>
    <row r="43" spans="1:7" ht="126" x14ac:dyDescent="0.25">
      <c r="B43" s="146" t="s">
        <v>86</v>
      </c>
      <c r="C43" s="171" t="s">
        <v>100</v>
      </c>
      <c r="D43" s="173"/>
      <c r="E43" s="543">
        <v>51</v>
      </c>
      <c r="F43" s="84"/>
      <c r="G43" s="431" t="s">
        <v>101</v>
      </c>
    </row>
    <row r="44" spans="1:7" ht="16.5" x14ac:dyDescent="0.25">
      <c r="B44" s="146" t="s">
        <v>86</v>
      </c>
      <c r="C44" s="174" t="s">
        <v>102</v>
      </c>
      <c r="D44" s="84"/>
      <c r="E44" s="175" t="s">
        <v>52</v>
      </c>
      <c r="F44" s="158"/>
      <c r="G44" s="430"/>
    </row>
    <row r="45" spans="1:7" ht="16.5" x14ac:dyDescent="0.25">
      <c r="B45" s="146" t="s">
        <v>86</v>
      </c>
      <c r="C45" s="176" t="s">
        <v>103</v>
      </c>
      <c r="D45" s="84"/>
      <c r="E45" s="459">
        <v>9.4003999999999994</v>
      </c>
      <c r="F45" s="84"/>
      <c r="G45" s="430" t="s">
        <v>104</v>
      </c>
    </row>
    <row r="46" spans="1:7" ht="17.25" thickBot="1" x14ac:dyDescent="0.3">
      <c r="B46" s="146" t="s">
        <v>86</v>
      </c>
      <c r="C46" s="177" t="s">
        <v>105</v>
      </c>
      <c r="D46" s="95"/>
      <c r="E46" s="324" t="s">
        <v>106</v>
      </c>
      <c r="F46" s="95"/>
      <c r="G46" s="178"/>
    </row>
    <row r="47" spans="1:7" s="137" customFormat="1" ht="17.25" thickBot="1" x14ac:dyDescent="0.3">
      <c r="A47" s="127"/>
      <c r="B47" s="146" t="s">
        <v>86</v>
      </c>
      <c r="C47" s="179" t="s">
        <v>107</v>
      </c>
      <c r="D47" s="95"/>
      <c r="E47" s="180"/>
      <c r="F47" s="95"/>
      <c r="G47" s="178"/>
    </row>
    <row r="48" spans="1:7" ht="15.75" customHeight="1" x14ac:dyDescent="0.25">
      <c r="B48" s="146" t="s">
        <v>86</v>
      </c>
      <c r="C48" s="171" t="s">
        <v>108</v>
      </c>
      <c r="D48" s="84"/>
      <c r="E48" s="155" t="s">
        <v>70</v>
      </c>
      <c r="F48" s="84"/>
      <c r="G48" s="590" t="s">
        <v>109</v>
      </c>
    </row>
    <row r="49" spans="1:7" s="146" customFormat="1" ht="16.5" x14ac:dyDescent="0.25">
      <c r="A49" s="127"/>
      <c r="C49" s="171" t="s">
        <v>110</v>
      </c>
      <c r="D49" s="84"/>
      <c r="E49" s="155" t="s">
        <v>70</v>
      </c>
      <c r="F49" s="84"/>
      <c r="G49" s="591"/>
    </row>
    <row r="50" spans="1:7" s="146" customFormat="1" ht="15.75" customHeight="1" x14ac:dyDescent="0.25">
      <c r="A50" s="127"/>
      <c r="C50" s="171" t="s">
        <v>111</v>
      </c>
      <c r="D50" s="84"/>
      <c r="E50" s="155" t="s">
        <v>70</v>
      </c>
      <c r="F50" s="84"/>
      <c r="G50" s="591"/>
    </row>
    <row r="51" spans="1:7" ht="142.5" thickBot="1" x14ac:dyDescent="0.3">
      <c r="B51" s="146"/>
      <c r="C51" s="440" t="s">
        <v>112</v>
      </c>
      <c r="D51" s="95"/>
      <c r="E51" s="155" t="s">
        <v>113</v>
      </c>
      <c r="F51" s="95"/>
      <c r="G51" s="430" t="s">
        <v>114</v>
      </c>
    </row>
    <row r="52" spans="1:7" ht="17.25" thickBot="1" x14ac:dyDescent="0.3">
      <c r="B52" s="146" t="s">
        <v>115</v>
      </c>
      <c r="C52" s="181" t="s">
        <v>116</v>
      </c>
      <c r="D52" s="182"/>
      <c r="E52" s="183"/>
      <c r="F52" s="182"/>
      <c r="G52" s="182"/>
    </row>
    <row r="53" spans="1:7" ht="16.5" x14ac:dyDescent="0.25">
      <c r="B53" s="146" t="s">
        <v>115</v>
      </c>
      <c r="C53" s="147" t="s">
        <v>117</v>
      </c>
      <c r="D53" s="84"/>
      <c r="E53" s="148" t="s">
        <v>118</v>
      </c>
      <c r="F53" s="84"/>
      <c r="G53" s="149"/>
    </row>
    <row r="54" spans="1:7" s="146" customFormat="1" ht="16.5" x14ac:dyDescent="0.25">
      <c r="A54" s="127"/>
      <c r="B54" s="127"/>
      <c r="C54" s="147" t="s">
        <v>119</v>
      </c>
      <c r="D54" s="84"/>
      <c r="E54" s="148" t="s">
        <v>120</v>
      </c>
      <c r="F54" s="84"/>
      <c r="G54" s="149"/>
    </row>
    <row r="55" spans="1:7" s="146" customFormat="1" ht="16.5" x14ac:dyDescent="0.25">
      <c r="A55" s="127"/>
      <c r="B55" s="127"/>
      <c r="C55" s="147" t="s">
        <v>121</v>
      </c>
      <c r="D55" s="84"/>
      <c r="E55" s="148" t="s">
        <v>122</v>
      </c>
      <c r="F55" s="84"/>
      <c r="G55" s="149"/>
    </row>
    <row r="56" spans="1:7" ht="15" customHeight="1" thickBot="1" x14ac:dyDescent="0.3">
      <c r="C56" s="94"/>
      <c r="D56" s="95"/>
      <c r="E56" s="96"/>
      <c r="F56" s="95"/>
      <c r="G56" s="97"/>
    </row>
    <row r="57" spans="1:7" ht="17.25" thickBot="1" x14ac:dyDescent="0.3">
      <c r="C57" s="584"/>
      <c r="D57" s="584"/>
      <c r="E57" s="584"/>
      <c r="F57" s="584"/>
      <c r="G57" s="584"/>
    </row>
    <row r="58" spans="1:7" s="146" customFormat="1" ht="17.25" thickBot="1" x14ac:dyDescent="0.3">
      <c r="A58" s="4"/>
      <c r="B58" s="4"/>
      <c r="C58" s="585"/>
      <c r="D58" s="586"/>
      <c r="E58" s="586"/>
      <c r="F58" s="586"/>
      <c r="G58" s="587"/>
    </row>
    <row r="59" spans="1:7" ht="17.25" thickBot="1" x14ac:dyDescent="0.3">
      <c r="A59" s="4"/>
      <c r="B59" s="4"/>
      <c r="C59" s="585"/>
      <c r="D59" s="586"/>
      <c r="E59" s="586"/>
      <c r="F59" s="586"/>
      <c r="G59" s="587"/>
    </row>
    <row r="60" spans="1:7" ht="17.25" thickBot="1" x14ac:dyDescent="0.3">
      <c r="A60" s="4"/>
      <c r="B60" s="4"/>
      <c r="C60" s="588"/>
      <c r="D60" s="588"/>
      <c r="E60" s="588"/>
      <c r="F60" s="588"/>
      <c r="G60" s="588"/>
    </row>
    <row r="61" spans="1:7" ht="16.5" x14ac:dyDescent="0.25">
      <c r="A61" s="4"/>
      <c r="B61" s="4"/>
      <c r="C61" s="589" t="s">
        <v>29</v>
      </c>
      <c r="D61" s="589"/>
      <c r="E61" s="589"/>
      <c r="F61" s="589"/>
      <c r="G61" s="589"/>
    </row>
    <row r="62" spans="1:7" s="146" customFormat="1" ht="16.5" x14ac:dyDescent="0.25">
      <c r="A62" s="4"/>
      <c r="B62" s="4"/>
      <c r="C62" s="573" t="s">
        <v>30</v>
      </c>
      <c r="D62" s="573"/>
      <c r="E62" s="573"/>
      <c r="F62" s="573"/>
      <c r="G62" s="573"/>
    </row>
    <row r="63" spans="1:7" s="4" customFormat="1" ht="15.75" x14ac:dyDescent="0.25">
      <c r="B63" s="84" t="s">
        <v>31</v>
      </c>
      <c r="C63" s="593" t="s">
        <v>32</v>
      </c>
      <c r="D63" s="593"/>
      <c r="E63" s="593"/>
      <c r="F63" s="593"/>
      <c r="G63" s="593"/>
    </row>
    <row r="64" spans="1:7" s="4" customFormat="1" ht="16.5" x14ac:dyDescent="0.25">
      <c r="A64" s="127"/>
      <c r="B64" s="127"/>
      <c r="C64" s="184"/>
      <c r="D64" s="146"/>
      <c r="E64" s="184"/>
      <c r="F64" s="146"/>
      <c r="G64" s="146"/>
    </row>
    <row r="65" spans="1:7" s="4" customFormat="1" ht="16.5" x14ac:dyDescent="0.25">
      <c r="A65" s="127"/>
      <c r="B65" s="127"/>
      <c r="C65" s="185"/>
      <c r="D65" s="185"/>
      <c r="E65" s="185"/>
      <c r="F65" s="185"/>
      <c r="G65" s="127"/>
    </row>
    <row r="66" spans="1:7" s="4" customFormat="1" ht="18.75" customHeight="1" x14ac:dyDescent="0.25">
      <c r="A66" s="127"/>
      <c r="B66" s="127"/>
      <c r="C66" s="127"/>
      <c r="D66" s="127"/>
      <c r="E66" s="127"/>
      <c r="F66" s="127"/>
      <c r="G66" s="127"/>
    </row>
    <row r="67" spans="1:7" s="4" customFormat="1" ht="16.5" x14ac:dyDescent="0.25">
      <c r="A67" s="127"/>
      <c r="B67" s="127"/>
      <c r="C67" s="594"/>
      <c r="D67" s="594"/>
      <c r="E67" s="594"/>
      <c r="F67" s="594"/>
      <c r="G67" s="594"/>
    </row>
    <row r="68" spans="1:7" s="4" customFormat="1" ht="16.5" x14ac:dyDescent="0.25">
      <c r="A68" s="127"/>
      <c r="B68" s="127"/>
      <c r="C68" s="594"/>
      <c r="D68" s="594"/>
      <c r="E68" s="594"/>
      <c r="F68" s="594"/>
      <c r="G68" s="594"/>
    </row>
    <row r="69" spans="1:7" ht="16.5" x14ac:dyDescent="0.25">
      <c r="C69" s="594"/>
      <c r="D69" s="594"/>
      <c r="E69" s="594"/>
      <c r="F69" s="594"/>
      <c r="G69" s="594"/>
    </row>
    <row r="70" spans="1:7" ht="15" customHeight="1" x14ac:dyDescent="0.25">
      <c r="C70" s="594"/>
      <c r="D70" s="594"/>
      <c r="E70" s="594"/>
      <c r="F70" s="594"/>
      <c r="G70" s="594"/>
    </row>
    <row r="71" spans="1:7" ht="15" customHeight="1" x14ac:dyDescent="0.25">
      <c r="C71" s="185"/>
      <c r="D71" s="185"/>
      <c r="E71" s="185"/>
      <c r="F71" s="185"/>
    </row>
    <row r="72" spans="1:7" ht="16.5" x14ac:dyDescent="0.25">
      <c r="C72" s="592"/>
      <c r="D72" s="592"/>
      <c r="E72" s="592"/>
    </row>
    <row r="73" spans="1:7" ht="16.5" x14ac:dyDescent="0.25">
      <c r="C73" s="592"/>
      <c r="D73" s="592"/>
      <c r="E73" s="592"/>
    </row>
    <row r="74" spans="1:7" ht="18.75" customHeight="1" x14ac:dyDescent="0.25"/>
    <row r="75" spans="1:7" ht="16.5" x14ac:dyDescent="0.25"/>
    <row r="76" spans="1:7" ht="16.5" x14ac:dyDescent="0.25"/>
    <row r="77" spans="1:7" ht="16.5" x14ac:dyDescent="0.25"/>
    <row r="78" spans="1:7" ht="16.5" x14ac:dyDescent="0.25"/>
    <row r="79" spans="1:7" ht="16.5" x14ac:dyDescent="0.25"/>
    <row r="80" spans="1:7" ht="16.5" x14ac:dyDescent="0.25"/>
    <row r="81" ht="16.5" x14ac:dyDescent="0.25"/>
    <row r="82" ht="16.5" x14ac:dyDescent="0.25"/>
    <row r="83" ht="16.5" x14ac:dyDescent="0.25"/>
    <row r="84" ht="16.5" x14ac:dyDescent="0.25"/>
    <row r="85" ht="16.5" x14ac:dyDescent="0.25"/>
    <row r="86" ht="16.5" x14ac:dyDescent="0.25"/>
    <row r="87" ht="16.5" x14ac:dyDescent="0.25"/>
    <row r="88" ht="16.5" x14ac:dyDescent="0.25"/>
    <row r="89" ht="16.5" x14ac:dyDescent="0.25"/>
    <row r="90" ht="16.5" x14ac:dyDescent="0.25"/>
    <row r="91" ht="16.5" x14ac:dyDescent="0.25"/>
    <row r="92" ht="16.5" x14ac:dyDescent="0.25"/>
    <row r="93" ht="16.5" x14ac:dyDescent="0.25"/>
    <row r="94" ht="16.5" x14ac:dyDescent="0.25"/>
    <row r="95" ht="16.5" x14ac:dyDescent="0.25"/>
  </sheetData>
  <sheetProtection selectLockedCells="1"/>
  <dataConsolidate/>
  <mergeCells count="20">
    <mergeCell ref="C73:E73"/>
    <mergeCell ref="C63:G63"/>
    <mergeCell ref="C67:G67"/>
    <mergeCell ref="C68:G68"/>
    <mergeCell ref="C69:G69"/>
    <mergeCell ref="C70:G70"/>
    <mergeCell ref="C72:E72"/>
    <mergeCell ref="C62:G62"/>
    <mergeCell ref="C2:G2"/>
    <mergeCell ref="C3:G3"/>
    <mergeCell ref="C4:G4"/>
    <mergeCell ref="C5:G5"/>
    <mergeCell ref="C6:G6"/>
    <mergeCell ref="C7:G7"/>
    <mergeCell ref="C57:G57"/>
    <mergeCell ref="C58:G58"/>
    <mergeCell ref="C59:G59"/>
    <mergeCell ref="C60:G60"/>
    <mergeCell ref="C61:G61"/>
    <mergeCell ref="G48:G50"/>
  </mergeCells>
  <phoneticPr fontId="86" type="noConversion"/>
  <dataValidations count="1">
    <dataValidation type="textLength" allowBlank="1" showInputMessage="1" showErrorMessage="1" sqref="G39" xr:uid="{214A5722-570A-4111-9656-28898EC8EAB4}">
      <formula1>0</formula1>
      <formula2>350</formula2>
    </dataValidation>
  </dataValidations>
  <hyperlinks>
    <hyperlink ref="C44" r:id="rId1" display="Reporting currency (ISO-4217)" xr:uid="{65BE80BA-7A41-BD4F-B703-0ED9302D5191}"/>
    <hyperlink ref="C47" r:id="rId2" location="r4-7" xr:uid="{7A359257-999D-C84E-AC34-C298DA2FA2BF}"/>
    <hyperlink ref="C32" r:id="rId3" location="r7-2" display="Public debate (Requirement 7.1)" xr:uid="{4F484D37-0FB4-6142-9208-D8B82B503418}"/>
    <hyperlink ref="E28" r:id="rId4" display="https://www.norskpetroleum.no/en_x000a_Transparency - EITI - Norwegianpetroleum.no (norskpetroleum.no)" xr:uid="{4C5F8E56-466B-468A-B6B2-62CC755B1294}"/>
    <hyperlink ref="E31" r:id="rId5" display="https://www.npd.no/" xr:uid="{A39096E5-C687-45D3-BA56-5DF8A56B04FB}"/>
    <hyperlink ref="G33" r:id="rId6" display="https://www.norskpetroleum.no/en/accessibility-statement/_x000a_Transparency - EITI - Norwegianpetroleum.no (norskpetroleum.no)" xr:uid="{5B6392DF-625F-4BCC-9DC5-B076FC4C1B95}"/>
    <hyperlink ref="E34" r:id="rId7" display="https://www.norskpetroleum.no/en/facts/" xr:uid="{69F2ACB7-3424-4B69-954C-265A96267586}"/>
    <hyperlink ref="E46" r:id="rId8" display="https://www.norges-bank.no/tema/Statistikk/Valutakurser/?tab=currency&amp;id=USD" xr:uid="{6246C3F4-AD11-441D-8985-1FD52B9FCE45}"/>
    <hyperlink ref="G48" r:id="rId9" display="https://www.norskpetroleum.no/okonomi/statens-inntekter/" xr:uid="{D95E4F85-53C8-400A-9E2F-8F180F7B46CB}"/>
  </hyperlinks>
  <pageMargins left="0.25" right="0.25" top="0.75" bottom="0.75" header="0.3" footer="0.3"/>
  <pageSetup paperSize="8" fitToHeight="0" orientation="landscape" horizontalDpi="2400" verticalDpi="2400"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9A7D1-819C-604C-84F0-50340ECF6734}">
  <sheetPr codeName="Sheet19">
    <tabColor theme="2" tint="-9.9978637043366805E-2"/>
  </sheetPr>
  <dimension ref="A1:S18"/>
  <sheetViews>
    <sheetView topLeftCell="C1" zoomScale="90" zoomScaleNormal="90" zoomScalePageLayoutView="50" workbookViewId="0">
      <selection activeCell="J16" sqref="J16"/>
    </sheetView>
  </sheetViews>
  <sheetFormatPr defaultColWidth="10.5" defaultRowHeight="16.5" x14ac:dyDescent="0.3"/>
  <cols>
    <col min="1" max="1" width="23.875" style="219" customWidth="1"/>
    <col min="2" max="2" width="38" style="219" customWidth="1"/>
    <col min="3" max="3" width="3.375" style="219" customWidth="1"/>
    <col min="4" max="4" width="32.5" style="219" customWidth="1"/>
    <col min="5" max="5" width="3.375" style="219" customWidth="1"/>
    <col min="6" max="6" width="32.5" style="219" customWidth="1"/>
    <col min="7" max="7" width="3.375" style="219" customWidth="1"/>
    <col min="8" max="8" width="32.5" style="219" customWidth="1"/>
    <col min="9" max="9" width="3.375"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x14ac:dyDescent="0.45">
      <c r="A1" s="218" t="s">
        <v>853</v>
      </c>
    </row>
    <row r="3" spans="1:19" s="38" customFormat="1" ht="141.75" x14ac:dyDescent="0.25">
      <c r="A3" s="261" t="s">
        <v>854</v>
      </c>
      <c r="B3" s="54" t="s">
        <v>855</v>
      </c>
      <c r="D3" s="8" t="s">
        <v>530</v>
      </c>
      <c r="F3" s="55"/>
      <c r="H3" s="318"/>
      <c r="J3" s="453" t="s">
        <v>160</v>
      </c>
      <c r="L3" s="37"/>
      <c r="N3" s="37"/>
      <c r="P3" s="37"/>
      <c r="R3" s="37"/>
    </row>
    <row r="4" spans="1:19" s="36" customFormat="1" ht="19.5" x14ac:dyDescent="0.25">
      <c r="A4" s="53"/>
      <c r="B4" s="44"/>
      <c r="D4" s="44"/>
      <c r="F4" s="44"/>
      <c r="H4" s="44"/>
      <c r="J4" s="45"/>
      <c r="L4" s="45"/>
    </row>
    <row r="5" spans="1:19" s="50" customFormat="1" ht="97.5" x14ac:dyDescent="0.2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x14ac:dyDescent="0.25">
      <c r="A6" s="53"/>
      <c r="B6" s="44"/>
      <c r="D6" s="44"/>
      <c r="F6" s="44"/>
      <c r="H6" s="44"/>
      <c r="J6" s="45"/>
      <c r="L6" s="45"/>
      <c r="N6" s="45"/>
      <c r="P6" s="45"/>
      <c r="R6" s="45"/>
    </row>
    <row r="7" spans="1:19" s="38" customFormat="1" ht="31.5" x14ac:dyDescent="0.25">
      <c r="A7" s="261" t="s">
        <v>161</v>
      </c>
      <c r="B7" s="54" t="s">
        <v>856</v>
      </c>
      <c r="D7" s="8" t="s">
        <v>70</v>
      </c>
      <c r="F7" s="55"/>
      <c r="H7" s="55"/>
      <c r="J7" s="46"/>
    </row>
    <row r="8" spans="1:19" s="36" customFormat="1" ht="19.5" x14ac:dyDescent="0.25">
      <c r="A8" s="53"/>
      <c r="B8" s="44"/>
      <c r="D8" s="44"/>
      <c r="F8" s="44"/>
      <c r="H8" s="44"/>
      <c r="J8" s="45"/>
      <c r="L8" s="45"/>
      <c r="N8" s="45"/>
      <c r="P8" s="45"/>
      <c r="R8" s="45"/>
    </row>
    <row r="9" spans="1:19" s="7" customFormat="1" ht="45" x14ac:dyDescent="0.25">
      <c r="A9" s="12"/>
      <c r="B9" s="322" t="s">
        <v>857</v>
      </c>
      <c r="D9" s="8" t="s">
        <v>147</v>
      </c>
      <c r="F9" s="278" t="s">
        <v>858</v>
      </c>
      <c r="G9" s="36"/>
      <c r="H9" s="8" t="str">
        <f>IF(F9=[2]Lists!$K$4,"&lt; Input URL to data source &gt;",IF(F9=[2]Lists!$K$5,"&lt; Reference section in EITI Report or URL &gt;",IF(F9=[2]Lists!$K$6,"&lt; Reference evidence of non-applicability &gt;","")))</f>
        <v/>
      </c>
      <c r="I9" s="36"/>
      <c r="J9" s="478" t="s">
        <v>859</v>
      </c>
      <c r="K9" s="36"/>
      <c r="L9" s="37"/>
      <c r="M9" s="36"/>
      <c r="N9" s="37"/>
      <c r="O9" s="36"/>
      <c r="P9" s="37"/>
      <c r="Q9" s="36"/>
      <c r="R9" s="37"/>
      <c r="S9" s="36"/>
    </row>
    <row r="10" spans="1:19" s="7" customFormat="1" ht="312" x14ac:dyDescent="0.2">
      <c r="A10" s="12"/>
      <c r="B10" s="323" t="s">
        <v>860</v>
      </c>
      <c r="D10" s="8" t="s">
        <v>62</v>
      </c>
      <c r="F10" s="8"/>
      <c r="G10" s="36"/>
      <c r="H10" s="8"/>
      <c r="I10" s="36"/>
      <c r="J10" s="475" t="s">
        <v>861</v>
      </c>
      <c r="K10" s="36"/>
      <c r="L10" s="37"/>
      <c r="M10" s="36"/>
      <c r="N10" s="37"/>
      <c r="O10" s="36"/>
      <c r="P10" s="37"/>
      <c r="Q10" s="36"/>
      <c r="R10" s="37"/>
      <c r="S10" s="36"/>
    </row>
    <row r="11" spans="1:19" s="7" customFormat="1" ht="31.5" x14ac:dyDescent="0.25">
      <c r="A11" s="474"/>
      <c r="B11" s="323" t="s">
        <v>862</v>
      </c>
      <c r="D11" s="8" t="s">
        <v>757</v>
      </c>
      <c r="F11" s="8" t="s">
        <v>520</v>
      </c>
      <c r="G11" s="38"/>
      <c r="H11" s="8" t="s">
        <v>520</v>
      </c>
      <c r="I11" s="38"/>
      <c r="J11" s="476"/>
      <c r="K11" s="38"/>
      <c r="L11" s="37"/>
      <c r="M11" s="38"/>
      <c r="N11" s="37"/>
      <c r="O11" s="38"/>
      <c r="P11" s="37"/>
      <c r="Q11" s="38"/>
      <c r="R11" s="37"/>
      <c r="S11" s="38"/>
    </row>
    <row r="12" spans="1:19" s="7" customFormat="1" ht="31.5" x14ac:dyDescent="0.2">
      <c r="A12" s="12"/>
      <c r="B12" s="323" t="s">
        <v>863</v>
      </c>
      <c r="D12" s="8" t="s">
        <v>62</v>
      </c>
      <c r="F12" s="8"/>
      <c r="G12" s="36"/>
      <c r="H12" s="8"/>
      <c r="I12" s="36"/>
      <c r="J12" s="475" t="s">
        <v>864</v>
      </c>
      <c r="K12" s="36"/>
      <c r="L12" s="37"/>
      <c r="M12" s="36"/>
      <c r="N12" s="37"/>
      <c r="O12" s="36"/>
      <c r="P12" s="37"/>
      <c r="Q12" s="36"/>
      <c r="R12" s="37"/>
      <c r="S12" s="36"/>
    </row>
    <row r="13" spans="1:19" s="7" customFormat="1" ht="31.5" x14ac:dyDescent="0.25">
      <c r="B13" s="323" t="s">
        <v>865</v>
      </c>
      <c r="D13" s="8" t="s">
        <v>757</v>
      </c>
      <c r="F13" s="8" t="s">
        <v>520</v>
      </c>
      <c r="G13" s="36"/>
      <c r="H13" s="8" t="s">
        <v>520</v>
      </c>
      <c r="I13" s="36"/>
      <c r="J13" s="477"/>
      <c r="K13" s="36"/>
      <c r="L13" s="37"/>
      <c r="M13" s="36"/>
      <c r="N13" s="37"/>
      <c r="O13" s="36"/>
      <c r="P13" s="37"/>
      <c r="Q13" s="36"/>
      <c r="R13" s="37"/>
      <c r="S13" s="36"/>
    </row>
    <row r="14" spans="1:19" s="7" customFormat="1" ht="47.25" x14ac:dyDescent="0.2">
      <c r="A14" s="12"/>
      <c r="B14" s="323" t="s">
        <v>866</v>
      </c>
      <c r="D14" s="8" t="s">
        <v>419</v>
      </c>
      <c r="F14" s="286" t="s">
        <v>867</v>
      </c>
      <c r="G14" s="36"/>
      <c r="H14" s="8" t="s">
        <v>93</v>
      </c>
      <c r="I14" s="36"/>
      <c r="J14" s="477"/>
      <c r="K14" s="36"/>
      <c r="L14" s="37"/>
      <c r="M14" s="36"/>
      <c r="N14" s="37"/>
      <c r="O14" s="36"/>
      <c r="P14" s="37"/>
      <c r="Q14" s="36"/>
      <c r="R14" s="37"/>
      <c r="S14" s="36"/>
    </row>
    <row r="15" spans="1:19" s="7" customFormat="1" ht="19.5" x14ac:dyDescent="0.2">
      <c r="A15" s="445"/>
      <c r="B15" s="685" t="s">
        <v>868</v>
      </c>
      <c r="D15" s="414">
        <v>15030</v>
      </c>
      <c r="F15" s="286" t="s">
        <v>869</v>
      </c>
      <c r="G15" s="36"/>
      <c r="H15" s="8" t="s">
        <v>870</v>
      </c>
      <c r="I15" s="36"/>
      <c r="J15" s="477"/>
      <c r="K15" s="36"/>
      <c r="L15" s="37"/>
      <c r="M15" s="36"/>
      <c r="N15" s="37"/>
      <c r="O15" s="36"/>
      <c r="P15" s="37"/>
      <c r="Q15" s="36"/>
      <c r="R15" s="37"/>
      <c r="S15" s="36"/>
    </row>
    <row r="16" spans="1:19" s="7" customFormat="1" ht="60" x14ac:dyDescent="0.2">
      <c r="A16" s="12"/>
      <c r="B16" s="686"/>
      <c r="D16" s="414">
        <v>58711</v>
      </c>
      <c r="F16" s="286" t="s">
        <v>871</v>
      </c>
      <c r="G16" s="36"/>
      <c r="H16" s="8" t="s">
        <v>872</v>
      </c>
      <c r="I16" s="36"/>
      <c r="J16" s="475" t="s">
        <v>873</v>
      </c>
      <c r="K16" s="36"/>
      <c r="L16" s="37"/>
      <c r="M16" s="36"/>
      <c r="N16" s="37"/>
      <c r="O16" s="36"/>
      <c r="P16" s="37"/>
      <c r="Q16" s="36"/>
      <c r="R16" s="37"/>
      <c r="S16" s="36"/>
    </row>
    <row r="17" spans="1:19" s="7" customFormat="1" ht="47.25" x14ac:dyDescent="0.2">
      <c r="A17" s="12"/>
      <c r="B17" s="323" t="s">
        <v>874</v>
      </c>
      <c r="D17" s="8" t="s">
        <v>419</v>
      </c>
      <c r="F17" s="8"/>
      <c r="G17" s="36"/>
      <c r="H17" s="8"/>
      <c r="I17" s="36"/>
      <c r="J17" s="475" t="s">
        <v>875</v>
      </c>
      <c r="K17" s="36"/>
      <c r="L17" s="37"/>
      <c r="M17" s="36"/>
      <c r="N17" s="37"/>
      <c r="O17" s="36"/>
      <c r="P17" s="37"/>
      <c r="Q17" s="36"/>
      <c r="R17" s="37"/>
      <c r="S17" s="36"/>
    </row>
    <row r="18" spans="1:19" s="221" customFormat="1" x14ac:dyDescent="0.3">
      <c r="A18" s="220"/>
    </row>
  </sheetData>
  <mergeCells count="1">
    <mergeCell ref="B15:B16"/>
  </mergeCells>
  <dataValidations count="1">
    <dataValidation type="textLength" allowBlank="1" showInputMessage="1" showErrorMessage="1" sqref="A15" xr:uid="{3F97BDAE-48FB-4F9A-B317-867211FAEF06}">
      <formula1>0</formula1>
      <formula2>350</formula2>
    </dataValidation>
  </dataValidations>
  <hyperlinks>
    <hyperlink ref="F14" r:id="rId1" display="https://www.regjeringen.no/no/dokumenter/meld.-st.-3-20202021/id2846323/" xr:uid="{F5BB2B91-2751-485B-A48E-DE8A8BEFED80}"/>
    <hyperlink ref="F15" r:id="rId2" display="https://www.regjeringen.no/contentassets/e81a2c28ac9549cc9a6a0b810145772a/nn-no/pdfs/stm202020210003000dddpdfs.pdf" xr:uid="{C486FBE7-7F66-4456-995E-2B58074446E4}"/>
    <hyperlink ref="F16" r:id="rId3" display="https://www.norskpetroleum.no/okonomi/apenhet-om-betalinger-eiti/" xr:uid="{1EA9FE8C-F745-499C-8F4F-C31125B8896D}"/>
    <hyperlink ref="J9" r:id="rId4" display="https://eiti.org/documents/norway-mainstreaming-application-and-request-adapted-implementation" xr:uid="{3741EE0D-A6D4-44B1-8B30-FE76F76FD010}"/>
    <hyperlink ref="F9" r:id="rId5" display="https://www.norskpetroleum.no/okonomi/statens-inntekter/" xr:uid="{0460926A-F8C8-4D50-AFAA-F5A01ECA1E53}"/>
  </hyperlinks>
  <pageMargins left="0.7" right="0.7" top="0.75" bottom="0.75" header="0.3" footer="0.3"/>
  <pageSetup paperSize="8" orientation="landscape" horizontalDpi="1200" verticalDpi="1200"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6601C-ED06-7D40-B523-FCA35A63C375}">
  <sheetPr codeName="Sheet20">
    <tabColor theme="2" tint="-9.9978637043366805E-2"/>
  </sheetPr>
  <dimension ref="A1:S14"/>
  <sheetViews>
    <sheetView topLeftCell="E7" zoomScale="90" zoomScaleNormal="90" workbookViewId="0">
      <selection activeCell="J7" sqref="J7"/>
    </sheetView>
  </sheetViews>
  <sheetFormatPr defaultColWidth="10.5" defaultRowHeight="16.5" x14ac:dyDescent="0.3"/>
  <cols>
    <col min="1" max="1" width="14.875" style="219" customWidth="1"/>
    <col min="2" max="2" width="48" style="219" customWidth="1"/>
    <col min="3" max="3" width="3" style="219" customWidth="1"/>
    <col min="4" max="4" width="30.375" style="219" customWidth="1"/>
    <col min="5" max="5" width="3" style="219" customWidth="1"/>
    <col min="6" max="6" width="30.375" style="219" customWidth="1"/>
    <col min="7" max="7" width="3" style="219" customWidth="1"/>
    <col min="8" max="8" width="30.375" style="219" customWidth="1"/>
    <col min="9" max="9" width="3"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x14ac:dyDescent="0.45">
      <c r="A1" s="218" t="s">
        <v>876</v>
      </c>
    </row>
    <row r="3" spans="1:19" s="38" customFormat="1" ht="126" x14ac:dyDescent="0.25">
      <c r="A3" s="261" t="s">
        <v>877</v>
      </c>
      <c r="B3" s="54" t="s">
        <v>878</v>
      </c>
      <c r="D3" s="8" t="s">
        <v>93</v>
      </c>
      <c r="F3" s="55"/>
      <c r="H3" s="318"/>
      <c r="J3" s="453" t="s">
        <v>160</v>
      </c>
      <c r="L3" s="37"/>
      <c r="N3" s="37"/>
      <c r="P3" s="37"/>
      <c r="R3" s="37"/>
    </row>
    <row r="4" spans="1:19" s="36" customFormat="1" ht="19.5" x14ac:dyDescent="0.25">
      <c r="A4" s="53"/>
      <c r="B4" s="44"/>
      <c r="D4" s="44"/>
      <c r="F4" s="44"/>
      <c r="H4" s="44"/>
      <c r="J4" s="45"/>
      <c r="L4" s="45"/>
    </row>
    <row r="5" spans="1:19" s="50" customFormat="1" ht="97.5" x14ac:dyDescent="0.2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x14ac:dyDescent="0.25">
      <c r="A6" s="53"/>
      <c r="B6" s="44"/>
      <c r="D6" s="44"/>
      <c r="F6" s="44"/>
      <c r="H6" s="44"/>
      <c r="J6" s="45"/>
      <c r="L6" s="45"/>
      <c r="N6" s="45"/>
      <c r="P6" s="45"/>
      <c r="R6" s="45"/>
    </row>
    <row r="7" spans="1:19" s="38" customFormat="1" ht="267.75" x14ac:dyDescent="0.25">
      <c r="A7" s="261" t="s">
        <v>161</v>
      </c>
      <c r="B7" s="54" t="s">
        <v>879</v>
      </c>
      <c r="D7" s="8" t="s">
        <v>62</v>
      </c>
      <c r="F7" s="55"/>
      <c r="H7" s="55"/>
      <c r="J7" s="511" t="s">
        <v>880</v>
      </c>
      <c r="L7" s="37"/>
      <c r="M7" s="36"/>
      <c r="N7" s="37"/>
      <c r="O7" s="36"/>
      <c r="P7" s="37"/>
      <c r="Q7" s="36"/>
      <c r="R7" s="37"/>
    </row>
    <row r="8" spans="1:19" s="36" customFormat="1" ht="19.5" x14ac:dyDescent="0.25">
      <c r="A8" s="53"/>
      <c r="B8" s="44"/>
      <c r="D8" s="44"/>
      <c r="F8" s="44"/>
      <c r="H8" s="44"/>
      <c r="J8" s="45"/>
      <c r="L8" s="45"/>
      <c r="N8" s="45"/>
      <c r="P8" s="45"/>
      <c r="R8" s="45"/>
    </row>
    <row r="9" spans="1:19" s="7" customFormat="1" ht="31.5" x14ac:dyDescent="0.25">
      <c r="A9" s="12"/>
      <c r="B9" s="51" t="s">
        <v>881</v>
      </c>
      <c r="D9" s="8" t="s">
        <v>93</v>
      </c>
      <c r="F9" s="8" t="s">
        <v>93</v>
      </c>
      <c r="G9" s="36"/>
      <c r="H9" s="8" t="s">
        <v>93</v>
      </c>
      <c r="I9" s="36"/>
      <c r="J9" s="681"/>
      <c r="K9" s="36"/>
      <c r="L9" s="37"/>
      <c r="M9" s="36"/>
      <c r="N9" s="37"/>
      <c r="O9" s="36"/>
      <c r="P9" s="37"/>
      <c r="Q9" s="36"/>
      <c r="R9" s="37"/>
      <c r="S9" s="36"/>
    </row>
    <row r="10" spans="1:19" s="7" customFormat="1" ht="31.5" x14ac:dyDescent="0.25">
      <c r="A10" s="12"/>
      <c r="B10" s="57" t="s">
        <v>882</v>
      </c>
      <c r="D10" s="8" t="s">
        <v>93</v>
      </c>
      <c r="F10" s="8" t="s">
        <v>93</v>
      </c>
      <c r="G10" s="38"/>
      <c r="H10" s="8" t="s">
        <v>93</v>
      </c>
      <c r="I10" s="38"/>
      <c r="J10" s="682"/>
      <c r="K10" s="38"/>
      <c r="L10" s="37"/>
      <c r="M10" s="38"/>
      <c r="N10" s="37"/>
      <c r="O10" s="38"/>
      <c r="P10" s="37"/>
      <c r="Q10" s="38"/>
      <c r="R10" s="37"/>
      <c r="S10" s="38"/>
    </row>
    <row r="11" spans="1:19" s="7" customFormat="1" ht="31.5" x14ac:dyDescent="0.25">
      <c r="A11" s="12"/>
      <c r="B11" s="57" t="s">
        <v>883</v>
      </c>
      <c r="D11" s="8" t="s">
        <v>93</v>
      </c>
      <c r="F11" s="8" t="s">
        <v>93</v>
      </c>
      <c r="G11" s="38"/>
      <c r="H11" s="8" t="s">
        <v>93</v>
      </c>
      <c r="I11" s="38"/>
      <c r="J11" s="682"/>
      <c r="K11" s="38"/>
      <c r="L11" s="37"/>
      <c r="M11" s="38"/>
      <c r="N11" s="37"/>
      <c r="O11" s="38"/>
      <c r="P11" s="37"/>
      <c r="Q11" s="38"/>
      <c r="R11" s="37"/>
      <c r="S11" s="38"/>
    </row>
    <row r="12" spans="1:19" s="7" customFormat="1" ht="47.25" x14ac:dyDescent="0.25">
      <c r="A12" s="12"/>
      <c r="B12" s="57" t="s">
        <v>884</v>
      </c>
      <c r="D12" s="8" t="s">
        <v>93</v>
      </c>
      <c r="F12" s="8" t="s">
        <v>93</v>
      </c>
      <c r="G12" s="38"/>
      <c r="H12" s="8" t="s">
        <v>93</v>
      </c>
      <c r="I12" s="38"/>
      <c r="J12" s="682"/>
      <c r="K12" s="38"/>
      <c r="L12" s="37"/>
      <c r="M12" s="38"/>
      <c r="N12" s="37"/>
      <c r="O12" s="38"/>
      <c r="P12" s="37"/>
      <c r="Q12" s="38"/>
      <c r="R12" s="37"/>
      <c r="S12" s="38"/>
    </row>
    <row r="13" spans="1:19" s="7" customFormat="1" ht="47.25" x14ac:dyDescent="0.25">
      <c r="A13" s="12"/>
      <c r="B13" s="57" t="s">
        <v>885</v>
      </c>
      <c r="D13" s="8" t="s">
        <v>93</v>
      </c>
      <c r="F13" s="8" t="s">
        <v>93</v>
      </c>
      <c r="G13" s="38"/>
      <c r="H13" s="8" t="s">
        <v>93</v>
      </c>
      <c r="I13" s="38"/>
      <c r="J13" s="683"/>
      <c r="K13" s="38"/>
      <c r="L13" s="37"/>
      <c r="M13" s="38"/>
      <c r="N13" s="37"/>
      <c r="O13" s="38"/>
      <c r="P13" s="37"/>
      <c r="Q13" s="38"/>
      <c r="R13" s="37"/>
      <c r="S13" s="38"/>
    </row>
    <row r="14" spans="1:19" s="221" customFormat="1" x14ac:dyDescent="0.3">
      <c r="A14" s="220"/>
    </row>
  </sheetData>
  <mergeCells count="1">
    <mergeCell ref="J9:J13"/>
  </mergeCells>
  <pageMargins left="0.7" right="0.7" top="0.75" bottom="0.75" header="0.3" footer="0.3"/>
  <pageSetup paperSize="8" orientation="landscape"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F4958-F41D-F144-8B2E-F47B83DA49D6}">
  <sheetPr codeName="Sheet21">
    <tabColor theme="2" tint="-9.9978637043366805E-2"/>
  </sheetPr>
  <dimension ref="A1:S17"/>
  <sheetViews>
    <sheetView zoomScale="90" zoomScaleNormal="90" workbookViewId="0">
      <selection activeCell="B15" sqref="B15:H15"/>
    </sheetView>
  </sheetViews>
  <sheetFormatPr defaultColWidth="10.5" defaultRowHeight="16.5" x14ac:dyDescent="0.3"/>
  <cols>
    <col min="1" max="1" width="17.875" style="219" customWidth="1"/>
    <col min="2" max="2" width="44" style="219" customWidth="1"/>
    <col min="3" max="3" width="3" style="219" customWidth="1"/>
    <col min="4" max="4" width="25.875" style="219" customWidth="1"/>
    <col min="5" max="5" width="3" style="219" customWidth="1"/>
    <col min="6" max="6" width="25.875" style="356" customWidth="1"/>
    <col min="7" max="7" width="3" style="219" customWidth="1"/>
    <col min="8" max="8" width="25.875" style="219" customWidth="1"/>
    <col min="9" max="9" width="3"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x14ac:dyDescent="0.45">
      <c r="A1" s="218" t="s">
        <v>886</v>
      </c>
    </row>
    <row r="3" spans="1:19" s="38" customFormat="1" ht="157.5" x14ac:dyDescent="0.25">
      <c r="A3" s="261" t="s">
        <v>887</v>
      </c>
      <c r="B3" s="54" t="s">
        <v>888</v>
      </c>
      <c r="D3" s="8" t="s">
        <v>530</v>
      </c>
      <c r="F3" s="55"/>
      <c r="H3" s="318"/>
      <c r="J3" s="453" t="s">
        <v>160</v>
      </c>
      <c r="L3" s="37"/>
      <c r="N3" s="37"/>
      <c r="P3" s="37"/>
      <c r="R3" s="37"/>
    </row>
    <row r="4" spans="1:19" s="36" customFormat="1" ht="19.5" x14ac:dyDescent="0.25">
      <c r="A4" s="53"/>
      <c r="B4" s="44"/>
      <c r="D4" s="44"/>
      <c r="F4" s="44"/>
      <c r="H4" s="44"/>
      <c r="J4" s="45"/>
      <c r="L4" s="45"/>
    </row>
    <row r="5" spans="1:19" s="50" customFormat="1" ht="97.5" x14ac:dyDescent="0.2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x14ac:dyDescent="0.25">
      <c r="A6" s="53"/>
      <c r="B6" s="44"/>
      <c r="D6" s="44"/>
      <c r="F6" s="44"/>
      <c r="H6" s="44"/>
      <c r="J6" s="45"/>
      <c r="L6" s="45"/>
      <c r="N6" s="45"/>
      <c r="P6" s="45"/>
      <c r="R6" s="45"/>
    </row>
    <row r="7" spans="1:19" s="36" customFormat="1" ht="63" customHeight="1" x14ac:dyDescent="0.2">
      <c r="A7" s="53"/>
      <c r="B7" s="73" t="s">
        <v>889</v>
      </c>
      <c r="D7" s="8" t="s">
        <v>419</v>
      </c>
      <c r="F7" s="335" t="s">
        <v>890</v>
      </c>
      <c r="H7" s="8" t="s">
        <v>93</v>
      </c>
      <c r="J7" s="329"/>
      <c r="L7" s="37"/>
      <c r="N7" s="37"/>
      <c r="P7" s="37"/>
      <c r="R7" s="37"/>
    </row>
    <row r="8" spans="1:19" s="36" customFormat="1" ht="106.5" customHeight="1" x14ac:dyDescent="0.2">
      <c r="A8" s="53"/>
      <c r="B8" s="322" t="s">
        <v>891</v>
      </c>
      <c r="D8" s="441" t="s">
        <v>93</v>
      </c>
      <c r="F8" s="335" t="s">
        <v>892</v>
      </c>
      <c r="H8" s="8" t="s">
        <v>93</v>
      </c>
      <c r="J8" s="342" t="s">
        <v>893</v>
      </c>
      <c r="L8" s="37"/>
      <c r="N8" s="37"/>
      <c r="P8" s="37"/>
      <c r="R8" s="37"/>
    </row>
    <row r="9" spans="1:19" s="36" customFormat="1" ht="47.25" x14ac:dyDescent="0.25">
      <c r="A9" s="53"/>
      <c r="B9" s="322" t="s">
        <v>894</v>
      </c>
      <c r="D9" s="441" t="s">
        <v>93</v>
      </c>
      <c r="F9" s="8" t="s">
        <v>435</v>
      </c>
      <c r="H9" s="8" t="s">
        <v>93</v>
      </c>
      <c r="J9" s="342" t="s">
        <v>435</v>
      </c>
      <c r="L9" s="37"/>
      <c r="N9" s="37"/>
      <c r="P9" s="37"/>
      <c r="R9" s="37"/>
    </row>
    <row r="10" spans="1:19" s="36" customFormat="1" ht="216.75" x14ac:dyDescent="0.25">
      <c r="A10" s="53"/>
      <c r="B10" s="322" t="s">
        <v>895</v>
      </c>
      <c r="D10" s="8" t="s">
        <v>93</v>
      </c>
      <c r="F10" s="8" t="s">
        <v>435</v>
      </c>
      <c r="H10" s="8" t="s">
        <v>93</v>
      </c>
      <c r="J10" s="342" t="s">
        <v>896</v>
      </c>
      <c r="L10" s="37"/>
      <c r="N10" s="37"/>
      <c r="P10" s="37"/>
      <c r="R10" s="37"/>
    </row>
    <row r="11" spans="1:19" s="36" customFormat="1" ht="31.5" x14ac:dyDescent="0.25">
      <c r="A11" s="53"/>
      <c r="B11" s="322" t="s">
        <v>897</v>
      </c>
      <c r="D11" s="441" t="s">
        <v>93</v>
      </c>
      <c r="F11" s="8" t="s">
        <v>435</v>
      </c>
      <c r="H11" s="8" t="s">
        <v>93</v>
      </c>
      <c r="J11" s="342" t="s">
        <v>435</v>
      </c>
      <c r="L11" s="37"/>
      <c r="N11" s="37"/>
      <c r="P11" s="37"/>
      <c r="R11" s="37"/>
    </row>
    <row r="12" spans="1:19" s="221" customFormat="1" ht="64.5" x14ac:dyDescent="0.3">
      <c r="A12" s="220"/>
      <c r="B12" s="73" t="s">
        <v>898</v>
      </c>
      <c r="D12" s="441" t="s">
        <v>147</v>
      </c>
      <c r="E12" s="36"/>
      <c r="F12" s="8" t="s">
        <v>899</v>
      </c>
      <c r="G12" s="36"/>
      <c r="H12" s="8" t="s">
        <v>93</v>
      </c>
      <c r="J12" s="489" t="s">
        <v>900</v>
      </c>
    </row>
    <row r="14" spans="1:19" x14ac:dyDescent="0.3">
      <c r="J14" s="495" t="s">
        <v>208</v>
      </c>
    </row>
    <row r="15" spans="1:19" ht="228" customHeight="1" x14ac:dyDescent="0.3">
      <c r="B15" s="687" t="s">
        <v>901</v>
      </c>
      <c r="C15" s="688"/>
      <c r="D15" s="688"/>
      <c r="E15" s="688"/>
      <c r="F15" s="688"/>
      <c r="G15" s="688"/>
      <c r="H15" s="688"/>
    </row>
    <row r="17" spans="2:2" x14ac:dyDescent="0.3">
      <c r="B17" s="274" t="s">
        <v>902</v>
      </c>
    </row>
  </sheetData>
  <mergeCells count="1">
    <mergeCell ref="B15:H15"/>
  </mergeCells>
  <hyperlinks>
    <hyperlink ref="F7" r:id="rId1" display="https://www.norskpetroleum.no/en/economy/transparency-eiti/" xr:uid="{09A166EA-3BEF-4033-ACD8-6A5C5FBD7982}"/>
    <hyperlink ref="F8" r:id="rId2" display="https://eiti.org/board-decisions/board-accepted-norways-mainstreaming-request-and-adapted-implementation-request" xr:uid="{F9A12CD2-7E93-4B48-BC9E-2CD31BAAB680}"/>
    <hyperlink ref="J14" r:id="rId3" display="https://www.norskpetroleum.no/en/framework/the-petroleum-act-and-the-licensing-system/" xr:uid="{2136ACDA-8F65-44C6-B6DF-89926C4E2EBF}"/>
    <hyperlink ref="B17" r:id="rId4" display="https://www.npd.no/en/facts/" xr:uid="{37140205-D0BC-45D1-AE0A-DFE7B8DF0733}"/>
  </hyperlinks>
  <pageMargins left="0.7" right="0.7" top="0.75" bottom="0.75" header="0.3" footer="0.3"/>
  <pageSetup paperSize="8" orientation="landscape" horizontalDpi="1200" verticalDpi="1200" r:id="rId5"/>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0FF2C-68AF-534D-BA8F-3B07235A08DB}">
  <sheetPr codeName="Sheet22">
    <tabColor theme="2" tint="-9.9978637043366805E-2"/>
  </sheetPr>
  <dimension ref="A1:S10"/>
  <sheetViews>
    <sheetView topLeftCell="B1" zoomScale="90" zoomScaleNormal="90" workbookViewId="0">
      <selection activeCell="J7" sqref="J7"/>
    </sheetView>
  </sheetViews>
  <sheetFormatPr defaultColWidth="10.5" defaultRowHeight="16.5" x14ac:dyDescent="0.3"/>
  <cols>
    <col min="1" max="1" width="17.5" style="219" customWidth="1"/>
    <col min="2" max="2" width="38" style="219" customWidth="1"/>
    <col min="3" max="3" width="3.375" style="219" customWidth="1"/>
    <col min="4" max="4" width="26" style="219" customWidth="1"/>
    <col min="5" max="5" width="3.375" style="219" customWidth="1"/>
    <col min="6" max="6" width="26" style="219" customWidth="1"/>
    <col min="7" max="7" width="3.375" style="219" customWidth="1"/>
    <col min="8" max="8" width="26" style="356" customWidth="1"/>
    <col min="9" max="9" width="3.375"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x14ac:dyDescent="0.45">
      <c r="A1" s="218" t="s">
        <v>903</v>
      </c>
    </row>
    <row r="3" spans="1:19" s="38" customFormat="1" ht="110.25" x14ac:dyDescent="0.25">
      <c r="A3" s="261" t="s">
        <v>904</v>
      </c>
      <c r="B3" s="54" t="s">
        <v>905</v>
      </c>
      <c r="D3" s="8" t="s">
        <v>190</v>
      </c>
      <c r="F3" s="55"/>
      <c r="H3" s="318"/>
      <c r="J3" s="453" t="s">
        <v>160</v>
      </c>
      <c r="L3" s="37"/>
      <c r="N3" s="37"/>
      <c r="P3" s="37"/>
      <c r="R3" s="37"/>
    </row>
    <row r="4" spans="1:19" s="36" customFormat="1" ht="19.5" x14ac:dyDescent="0.25">
      <c r="A4" s="53"/>
      <c r="B4" s="44"/>
      <c r="D4" s="44"/>
      <c r="F4" s="44"/>
      <c r="H4" s="44"/>
      <c r="J4" s="45"/>
      <c r="L4" s="45"/>
    </row>
    <row r="5" spans="1:19" s="50" customFormat="1" ht="97.5" x14ac:dyDescent="0.2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x14ac:dyDescent="0.25">
      <c r="A6" s="53"/>
      <c r="B6" s="44"/>
      <c r="D6" s="44"/>
      <c r="F6" s="44"/>
      <c r="H6" s="44"/>
      <c r="J6" s="45"/>
      <c r="L6" s="45"/>
      <c r="N6" s="45"/>
      <c r="P6" s="45"/>
      <c r="R6" s="45"/>
    </row>
    <row r="7" spans="1:19" s="7" customFormat="1" ht="236.25" x14ac:dyDescent="0.3">
      <c r="A7" s="12"/>
      <c r="B7" s="463" t="s">
        <v>906</v>
      </c>
      <c r="D7" s="441" t="s">
        <v>907</v>
      </c>
      <c r="E7" s="75"/>
      <c r="F7" s="286" t="s">
        <v>546</v>
      </c>
      <c r="G7" s="36"/>
      <c r="H7" s="8" t="s">
        <v>93</v>
      </c>
      <c r="I7" s="36"/>
      <c r="J7" s="513" t="s">
        <v>908</v>
      </c>
      <c r="K7" s="36"/>
      <c r="L7" s="37"/>
      <c r="M7" s="36"/>
      <c r="N7" s="37"/>
      <c r="O7" s="36"/>
      <c r="P7" s="37"/>
      <c r="Q7" s="36"/>
      <c r="R7" s="37"/>
      <c r="S7" s="36"/>
    </row>
    <row r="8" spans="1:19" s="75" customFormat="1" ht="72" x14ac:dyDescent="0.3">
      <c r="A8" s="74"/>
      <c r="B8" s="343" t="s">
        <v>909</v>
      </c>
      <c r="D8" s="8" t="s">
        <v>93</v>
      </c>
      <c r="F8" s="8" t="s">
        <v>93</v>
      </c>
      <c r="H8" s="8" t="s">
        <v>93</v>
      </c>
      <c r="J8" s="497" t="s">
        <v>892</v>
      </c>
      <c r="K8" s="76"/>
      <c r="L8" s="37"/>
      <c r="M8" s="76"/>
      <c r="N8" s="37"/>
      <c r="O8" s="76"/>
      <c r="P8" s="37"/>
      <c r="Q8" s="76"/>
      <c r="R8" s="37"/>
    </row>
    <row r="9" spans="1:19" s="75" customFormat="1" ht="72.599999999999994" customHeight="1" x14ac:dyDescent="0.3">
      <c r="A9" s="74"/>
      <c r="B9" s="344" t="s">
        <v>910</v>
      </c>
      <c r="D9" s="8" t="s">
        <v>93</v>
      </c>
      <c r="F9" s="8" t="s">
        <v>93</v>
      </c>
      <c r="H9" s="8" t="s">
        <v>93</v>
      </c>
      <c r="J9" s="497" t="s">
        <v>892</v>
      </c>
      <c r="K9" s="76"/>
      <c r="L9" s="37"/>
      <c r="M9" s="76"/>
      <c r="N9" s="37"/>
      <c r="O9" s="76"/>
      <c r="P9" s="37"/>
      <c r="Q9" s="76"/>
      <c r="R9" s="37"/>
    </row>
    <row r="10" spans="1:19" s="221" customFormat="1" x14ac:dyDescent="0.3">
      <c r="A10" s="220"/>
      <c r="H10" s="358"/>
    </row>
  </sheetData>
  <hyperlinks>
    <hyperlink ref="F7" r:id="rId1" display="https://www.norskpetroleum.no/en/economy/transparency-eiti/" xr:uid="{B39A030D-A230-4352-8BAB-AE4495114BF3}"/>
    <hyperlink ref="J8" r:id="rId2" display="https://eiti.org/board-decisions/board-accepted-norways-mainstreaming-request-and-adapted-implementation-request" xr:uid="{DDFFC9D6-70C2-4173-AF66-09F241ED8AD7}"/>
    <hyperlink ref="J9" r:id="rId3" display="https://eiti.org/board-decisions/board-accepted-norways-mainstreaming-request-and-adapted-implementation-request" xr:uid="{7159314F-C9BA-47D6-AD4B-D35271656059}"/>
  </hyperlinks>
  <pageMargins left="0.7" right="0.7" top="0.75" bottom="0.75" header="0.3" footer="0.3"/>
  <pageSetup paperSize="8" orientation="landscape" horizontalDpi="1200" verticalDpi="1200"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A7FE8-2D15-A549-ADE3-B09430692E44}">
  <sheetPr codeName="Sheet23">
    <tabColor theme="2" tint="-9.9978637043366805E-2"/>
  </sheetPr>
  <dimension ref="A1:S29"/>
  <sheetViews>
    <sheetView zoomScale="80" zoomScaleNormal="80" workbookViewId="0">
      <selection activeCell="F4" sqref="F4"/>
    </sheetView>
  </sheetViews>
  <sheetFormatPr defaultColWidth="10.5" defaultRowHeight="16.5" x14ac:dyDescent="0.3"/>
  <cols>
    <col min="1" max="1" width="22" style="219" customWidth="1"/>
    <col min="2" max="2" width="45.5" style="219" customWidth="1"/>
    <col min="3" max="3" width="3" style="219" customWidth="1"/>
    <col min="4" max="4" width="24.5" style="219" customWidth="1"/>
    <col min="5" max="5" width="3" style="219" customWidth="1"/>
    <col min="6" max="6" width="27.875" style="356" customWidth="1"/>
    <col min="7" max="7" width="3" style="219" customWidth="1"/>
    <col min="8" max="8" width="24.5" style="219" customWidth="1"/>
    <col min="9" max="9" width="3"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x14ac:dyDescent="0.45">
      <c r="A1" s="218" t="s">
        <v>911</v>
      </c>
    </row>
    <row r="3" spans="1:19" s="38" customFormat="1" ht="173.25" x14ac:dyDescent="0.25">
      <c r="A3" s="261" t="s">
        <v>912</v>
      </c>
      <c r="B3" s="353" t="s">
        <v>913</v>
      </c>
      <c r="D3" s="8" t="s">
        <v>530</v>
      </c>
      <c r="F3" s="55"/>
      <c r="H3" s="318"/>
      <c r="J3" s="453" t="s">
        <v>160</v>
      </c>
      <c r="L3" s="37"/>
      <c r="N3" s="37"/>
      <c r="P3" s="37"/>
      <c r="R3" s="37"/>
    </row>
    <row r="4" spans="1:19" s="36" customFormat="1" ht="19.5" x14ac:dyDescent="0.25">
      <c r="A4" s="53"/>
      <c r="B4" s="338"/>
      <c r="D4" s="44"/>
      <c r="F4" s="44"/>
      <c r="H4" s="44"/>
      <c r="J4" s="45"/>
      <c r="L4" s="45"/>
    </row>
    <row r="5" spans="1:19" s="50" customFormat="1" ht="97.5" x14ac:dyDescent="0.25">
      <c r="A5" s="48"/>
      <c r="B5" s="347"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x14ac:dyDescent="0.25">
      <c r="A6" s="53"/>
      <c r="B6" s="338"/>
      <c r="D6" s="44"/>
      <c r="F6" s="281"/>
      <c r="H6" s="44"/>
      <c r="J6" s="45"/>
      <c r="L6" s="45"/>
      <c r="N6" s="45"/>
      <c r="P6" s="45"/>
      <c r="R6" s="45"/>
    </row>
    <row r="7" spans="1:19" s="7" customFormat="1" ht="60" customHeight="1" x14ac:dyDescent="0.2">
      <c r="A7" s="12"/>
      <c r="B7" s="348" t="s">
        <v>914</v>
      </c>
      <c r="D7" s="8" t="s">
        <v>147</v>
      </c>
      <c r="F7" s="335" t="s">
        <v>546</v>
      </c>
      <c r="G7" s="36"/>
      <c r="H7" s="8" t="s">
        <v>93</v>
      </c>
      <c r="I7" s="36"/>
      <c r="J7" s="367" t="s">
        <v>915</v>
      </c>
      <c r="K7" s="36"/>
      <c r="L7" s="37"/>
      <c r="M7" s="36"/>
      <c r="N7" s="37"/>
      <c r="O7" s="36"/>
      <c r="P7" s="37"/>
      <c r="Q7" s="36"/>
      <c r="R7" s="37"/>
      <c r="S7" s="36"/>
    </row>
    <row r="8" spans="1:19" s="7" customFormat="1" ht="89.25" x14ac:dyDescent="0.25">
      <c r="A8" s="12"/>
      <c r="B8" s="348" t="s">
        <v>916</v>
      </c>
      <c r="D8" s="8" t="s">
        <v>147</v>
      </c>
      <c r="F8" s="319" t="s">
        <v>917</v>
      </c>
      <c r="G8" s="38"/>
      <c r="H8" s="8" t="s">
        <v>93</v>
      </c>
      <c r="I8" s="38"/>
      <c r="J8" s="421" t="s">
        <v>918</v>
      </c>
      <c r="K8" s="38"/>
      <c r="L8" s="37"/>
      <c r="M8" s="38"/>
      <c r="N8" s="37"/>
      <c r="O8" s="38"/>
      <c r="P8" s="37"/>
      <c r="Q8" s="38"/>
      <c r="R8" s="37"/>
      <c r="S8" s="38"/>
    </row>
    <row r="9" spans="1:19" s="7" customFormat="1" ht="31.5" x14ac:dyDescent="0.25">
      <c r="A9" s="12"/>
      <c r="B9" s="348" t="s">
        <v>919</v>
      </c>
      <c r="D9" s="8" t="s">
        <v>147</v>
      </c>
      <c r="F9" s="357" t="s">
        <v>920</v>
      </c>
      <c r="G9" s="36"/>
      <c r="H9" s="8" t="s">
        <v>93</v>
      </c>
      <c r="I9" s="36"/>
      <c r="J9" s="421"/>
      <c r="K9" s="36"/>
      <c r="L9" s="37"/>
      <c r="M9" s="36"/>
      <c r="N9" s="37"/>
      <c r="O9" s="36"/>
      <c r="P9" s="37"/>
      <c r="Q9" s="36"/>
      <c r="R9" s="37"/>
      <c r="S9" s="36"/>
    </row>
    <row r="10" spans="1:19" s="7" customFormat="1" ht="15" customHeight="1" x14ac:dyDescent="0.2">
      <c r="A10" s="12"/>
      <c r="B10" s="348" t="s">
        <v>921</v>
      </c>
      <c r="D10" s="8" t="s">
        <v>147</v>
      </c>
      <c r="F10" s="336" t="s">
        <v>922</v>
      </c>
      <c r="G10" s="38"/>
      <c r="H10" s="8" t="s">
        <v>93</v>
      </c>
      <c r="I10" s="38"/>
      <c r="J10" s="421"/>
      <c r="K10" s="38"/>
      <c r="L10" s="37"/>
      <c r="M10" s="38"/>
      <c r="N10" s="37"/>
      <c r="O10" s="38"/>
      <c r="P10" s="37"/>
      <c r="Q10" s="38"/>
      <c r="R10" s="37"/>
      <c r="S10" s="38"/>
    </row>
    <row r="11" spans="1:19" s="7" customFormat="1" ht="165.75" x14ac:dyDescent="0.25">
      <c r="A11" s="12"/>
      <c r="B11" s="355" t="s">
        <v>923</v>
      </c>
      <c r="D11" s="8" t="s">
        <v>147</v>
      </c>
      <c r="F11" s="311" t="s">
        <v>924</v>
      </c>
      <c r="G11" s="36"/>
      <c r="H11" s="8" t="s">
        <v>93</v>
      </c>
      <c r="I11" s="36"/>
      <c r="J11" s="421"/>
      <c r="K11" s="36"/>
      <c r="L11" s="37"/>
      <c r="M11" s="36"/>
      <c r="N11" s="37"/>
      <c r="O11" s="36"/>
      <c r="P11" s="37"/>
      <c r="Q11" s="36"/>
      <c r="R11" s="37"/>
      <c r="S11" s="36"/>
    </row>
    <row r="12" spans="1:19" s="7" customFormat="1" x14ac:dyDescent="0.3">
      <c r="A12" s="12"/>
      <c r="B12" s="355" t="s">
        <v>925</v>
      </c>
      <c r="D12" s="8" t="s">
        <v>147</v>
      </c>
      <c r="F12" s="311" t="s">
        <v>926</v>
      </c>
      <c r="G12" s="222"/>
      <c r="H12" s="8" t="s">
        <v>93</v>
      </c>
      <c r="I12" s="222"/>
      <c r="J12" s="421"/>
      <c r="K12" s="222"/>
      <c r="L12" s="37"/>
      <c r="M12" s="222"/>
      <c r="N12" s="37"/>
      <c r="O12" s="222"/>
      <c r="P12" s="37"/>
      <c r="Q12" s="222"/>
      <c r="R12" s="37"/>
      <c r="S12" s="222"/>
    </row>
    <row r="13" spans="1:19" s="68" customFormat="1" ht="148.5" x14ac:dyDescent="0.3">
      <c r="A13" s="67"/>
      <c r="B13" s="368" t="s">
        <v>927</v>
      </c>
      <c r="D13" s="8" t="s">
        <v>93</v>
      </c>
      <c r="F13" s="354"/>
      <c r="G13" s="228"/>
      <c r="H13" s="70" t="s">
        <v>93</v>
      </c>
      <c r="I13" s="228"/>
      <c r="J13" s="422" t="s">
        <v>928</v>
      </c>
      <c r="K13" s="228"/>
      <c r="L13" s="71"/>
      <c r="M13" s="228"/>
      <c r="N13" s="71"/>
      <c r="O13" s="228"/>
      <c r="P13" s="71"/>
      <c r="Q13" s="228"/>
      <c r="R13" s="71"/>
      <c r="S13" s="228"/>
    </row>
    <row r="14" spans="1:19" s="68" customFormat="1" ht="38.450000000000003" customHeight="1" x14ac:dyDescent="0.3">
      <c r="A14" s="67"/>
      <c r="B14" s="323" t="s">
        <v>929</v>
      </c>
      <c r="D14" s="8" t="s">
        <v>93</v>
      </c>
      <c r="F14" s="354"/>
      <c r="G14" s="228"/>
      <c r="H14" s="70" t="s">
        <v>93</v>
      </c>
      <c r="I14" s="228"/>
      <c r="J14" s="421" t="s">
        <v>435</v>
      </c>
      <c r="K14" s="228"/>
      <c r="L14" s="71"/>
      <c r="M14" s="228"/>
      <c r="N14" s="71"/>
      <c r="O14" s="228"/>
      <c r="P14" s="71"/>
      <c r="Q14" s="228"/>
      <c r="R14" s="71"/>
      <c r="S14" s="228"/>
    </row>
    <row r="15" spans="1:19" s="68" customFormat="1" ht="63" x14ac:dyDescent="0.3">
      <c r="A15" s="67"/>
      <c r="B15" s="323" t="s">
        <v>930</v>
      </c>
      <c r="D15" s="8" t="s">
        <v>93</v>
      </c>
      <c r="F15" s="354"/>
      <c r="G15" s="228"/>
      <c r="H15" s="70" t="s">
        <v>93</v>
      </c>
      <c r="I15" s="228"/>
      <c r="J15" s="421" t="s">
        <v>435</v>
      </c>
      <c r="K15" s="228"/>
      <c r="L15" s="71"/>
      <c r="M15" s="228"/>
      <c r="N15" s="71"/>
      <c r="O15" s="228"/>
      <c r="P15" s="71"/>
      <c r="Q15" s="228"/>
      <c r="R15" s="71"/>
      <c r="S15" s="228"/>
    </row>
    <row r="16" spans="1:19" s="68" customFormat="1" ht="110.25" x14ac:dyDescent="0.3">
      <c r="A16" s="67"/>
      <c r="B16" s="323" t="s">
        <v>931</v>
      </c>
      <c r="D16" s="8" t="s">
        <v>93</v>
      </c>
      <c r="F16" s="354"/>
      <c r="G16" s="228"/>
      <c r="H16" s="70" t="s">
        <v>93</v>
      </c>
      <c r="I16" s="228"/>
      <c r="J16" s="421" t="s">
        <v>435</v>
      </c>
      <c r="K16" s="228"/>
      <c r="L16" s="71"/>
      <c r="M16" s="228"/>
      <c r="N16" s="71"/>
      <c r="O16" s="228"/>
      <c r="P16" s="71"/>
      <c r="Q16" s="228"/>
      <c r="R16" s="71"/>
      <c r="S16" s="228"/>
    </row>
    <row r="17" spans="1:19" s="68" customFormat="1" ht="47.25" x14ac:dyDescent="0.3">
      <c r="A17" s="67"/>
      <c r="B17" s="323" t="s">
        <v>932</v>
      </c>
      <c r="D17" s="8" t="s">
        <v>93</v>
      </c>
      <c r="F17" s="354"/>
      <c r="G17" s="228"/>
      <c r="H17" s="70" t="s">
        <v>93</v>
      </c>
      <c r="I17" s="228"/>
      <c r="J17" s="421" t="s">
        <v>435</v>
      </c>
      <c r="K17" s="228"/>
      <c r="L17" s="71"/>
      <c r="M17" s="228"/>
      <c r="N17" s="71"/>
      <c r="O17" s="228"/>
      <c r="P17" s="71"/>
      <c r="Q17" s="228"/>
      <c r="R17" s="71"/>
      <c r="S17" s="228"/>
    </row>
    <row r="18" spans="1:19" s="68" customFormat="1" ht="78.75" x14ac:dyDescent="0.3">
      <c r="A18" s="67"/>
      <c r="B18" s="323" t="s">
        <v>933</v>
      </c>
      <c r="D18" s="8" t="s">
        <v>93</v>
      </c>
      <c r="F18" s="354"/>
      <c r="G18" s="228"/>
      <c r="H18" s="70" t="s">
        <v>93</v>
      </c>
      <c r="I18" s="228"/>
      <c r="J18" s="689" t="s">
        <v>934</v>
      </c>
      <c r="K18" s="228"/>
      <c r="L18" s="71"/>
      <c r="M18" s="228"/>
      <c r="N18" s="71"/>
      <c r="O18" s="228"/>
      <c r="P18" s="71"/>
      <c r="Q18" s="228"/>
      <c r="R18" s="71"/>
      <c r="S18" s="228"/>
    </row>
    <row r="19" spans="1:19" s="68" customFormat="1" ht="78.75" x14ac:dyDescent="0.3">
      <c r="A19" s="67"/>
      <c r="B19" s="323" t="s">
        <v>935</v>
      </c>
      <c r="D19" s="8" t="s">
        <v>93</v>
      </c>
      <c r="F19" s="354"/>
      <c r="G19" s="228"/>
      <c r="H19" s="70" t="s">
        <v>93</v>
      </c>
      <c r="I19" s="228"/>
      <c r="J19" s="690"/>
      <c r="K19" s="228"/>
      <c r="L19" s="71"/>
      <c r="M19" s="228"/>
      <c r="N19" s="71"/>
      <c r="O19" s="228"/>
      <c r="P19" s="71"/>
      <c r="Q19" s="228"/>
      <c r="R19" s="71"/>
      <c r="S19" s="228"/>
    </row>
    <row r="20" spans="1:19" s="68" customFormat="1" ht="31.5" x14ac:dyDescent="0.3">
      <c r="A20" s="67"/>
      <c r="B20" s="323" t="s">
        <v>936</v>
      </c>
      <c r="D20" s="8" t="s">
        <v>93</v>
      </c>
      <c r="F20" s="354"/>
      <c r="G20" s="228"/>
      <c r="H20" s="70" t="s">
        <v>93</v>
      </c>
      <c r="I20" s="228"/>
      <c r="J20" s="690"/>
      <c r="K20" s="228"/>
      <c r="L20" s="71"/>
      <c r="M20" s="228"/>
      <c r="N20" s="71"/>
      <c r="O20" s="228"/>
      <c r="P20" s="71"/>
      <c r="Q20" s="228"/>
      <c r="R20" s="71"/>
      <c r="S20" s="228"/>
    </row>
    <row r="21" spans="1:19" s="68" customFormat="1" ht="127.5" x14ac:dyDescent="0.3">
      <c r="A21" s="67"/>
      <c r="B21" s="368" t="s">
        <v>937</v>
      </c>
      <c r="D21" s="8" t="s">
        <v>70</v>
      </c>
      <c r="F21" s="354" t="s">
        <v>938</v>
      </c>
      <c r="G21" s="228"/>
      <c r="H21" s="70" t="s">
        <v>93</v>
      </c>
      <c r="I21" s="228"/>
      <c r="J21" s="690"/>
      <c r="K21" s="228"/>
      <c r="L21" s="71"/>
      <c r="M21" s="228"/>
      <c r="N21" s="71"/>
      <c r="O21" s="228"/>
      <c r="P21" s="71"/>
      <c r="Q21" s="228"/>
      <c r="R21" s="71"/>
      <c r="S21" s="228"/>
    </row>
    <row r="22" spans="1:19" s="68" customFormat="1" ht="76.5" x14ac:dyDescent="0.3">
      <c r="A22" s="67"/>
      <c r="B22" s="323" t="s">
        <v>939</v>
      </c>
      <c r="D22" s="8" t="s">
        <v>70</v>
      </c>
      <c r="F22" s="354" t="s">
        <v>940</v>
      </c>
      <c r="G22" s="228"/>
      <c r="H22" s="70" t="s">
        <v>93</v>
      </c>
      <c r="I22" s="228"/>
      <c r="J22" s="690"/>
      <c r="K22" s="228"/>
      <c r="L22" s="71"/>
      <c r="M22" s="228"/>
      <c r="N22" s="71"/>
      <c r="O22" s="228"/>
      <c r="P22" s="71"/>
      <c r="Q22" s="228"/>
      <c r="R22" s="71"/>
      <c r="S22" s="228"/>
    </row>
    <row r="23" spans="1:19" s="68" customFormat="1" ht="38.25" x14ac:dyDescent="0.3">
      <c r="A23" s="67"/>
      <c r="B23" s="323" t="s">
        <v>941</v>
      </c>
      <c r="D23" s="8" t="s">
        <v>70</v>
      </c>
      <c r="F23" s="354" t="s">
        <v>546</v>
      </c>
      <c r="G23" s="228"/>
      <c r="H23" s="70" t="s">
        <v>93</v>
      </c>
      <c r="I23" s="228"/>
      <c r="J23" s="690"/>
      <c r="K23" s="228"/>
      <c r="L23" s="71"/>
      <c r="M23" s="228"/>
      <c r="N23" s="71"/>
      <c r="O23" s="228"/>
      <c r="P23" s="71"/>
      <c r="Q23" s="228"/>
      <c r="R23" s="71"/>
      <c r="S23" s="228"/>
    </row>
    <row r="24" spans="1:19" s="68" customFormat="1" ht="47.25" x14ac:dyDescent="0.3">
      <c r="A24" s="67"/>
      <c r="B24" s="323" t="s">
        <v>942</v>
      </c>
      <c r="D24" s="8" t="s">
        <v>70</v>
      </c>
      <c r="F24" s="354" t="s">
        <v>113</v>
      </c>
      <c r="G24" s="228"/>
      <c r="H24" s="70" t="s">
        <v>93</v>
      </c>
      <c r="I24" s="228"/>
      <c r="J24" s="690"/>
      <c r="K24" s="228"/>
      <c r="L24" s="71"/>
      <c r="M24" s="228"/>
      <c r="N24" s="71"/>
      <c r="O24" s="228"/>
      <c r="P24" s="71"/>
      <c r="Q24" s="228"/>
      <c r="R24" s="71"/>
      <c r="S24" s="228"/>
    </row>
    <row r="25" spans="1:19" s="68" customFormat="1" ht="31.5" x14ac:dyDescent="0.3">
      <c r="A25" s="67"/>
      <c r="B25" s="323" t="s">
        <v>943</v>
      </c>
      <c r="D25" s="8" t="s">
        <v>70</v>
      </c>
      <c r="F25" s="354" t="s">
        <v>113</v>
      </c>
      <c r="G25" s="228"/>
      <c r="H25" s="70" t="s">
        <v>93</v>
      </c>
      <c r="I25" s="228"/>
      <c r="J25" s="691"/>
      <c r="K25" s="228"/>
      <c r="L25" s="71"/>
      <c r="M25" s="228"/>
      <c r="N25" s="71"/>
      <c r="O25" s="228"/>
      <c r="P25" s="71"/>
      <c r="Q25" s="228"/>
      <c r="R25" s="71"/>
      <c r="S25" s="228"/>
    </row>
    <row r="26" spans="1:19" s="221" customFormat="1" x14ac:dyDescent="0.3">
      <c r="A26" s="220"/>
      <c r="B26" s="229"/>
      <c r="F26" s="358"/>
    </row>
    <row r="29" spans="1:19" x14ac:dyDescent="0.3">
      <c r="J29" s="423"/>
    </row>
  </sheetData>
  <mergeCells count="1">
    <mergeCell ref="J18:J25"/>
  </mergeCells>
  <hyperlinks>
    <hyperlink ref="F7" r:id="rId1" display="https://www.norskpetroleum.no/en/economy/transparency-eiti/" xr:uid="{FABEED42-7BEF-49D4-AEBA-1B585EB53CAD}"/>
    <hyperlink ref="F9" r:id="rId2" xr:uid="{0D62CF01-0E24-45B3-A41F-C59FF423E2EC}"/>
    <hyperlink ref="F10" r:id="rId3" display="https://www.riksrevisjonen.no/globalassets/rapporter/no-2021-2022/oppdatert-dok-1-2021-2022.pdf" xr:uid="{73A8DFE2-F4CF-4861-AC90-55C3B1CD785D}"/>
    <hyperlink ref="F22" r:id="rId4" xr:uid="{5BEB4F41-2AC5-4B75-913E-2F16A1163734}"/>
    <hyperlink ref="F23" r:id="rId5" display="https://www.norskpetroleum.no/en/economy/transparency-eiti/" xr:uid="{225D4112-35F8-44E2-A635-339AA4F705BF}"/>
  </hyperlinks>
  <pageMargins left="0.7" right="0.7" top="0.75" bottom="0.75" header="0.3" footer="0.3"/>
  <pageSetup paperSize="8" orientation="landscape" horizontalDpi="1200" verticalDpi="1200"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B907A-FC08-B84C-958C-237D01DAB50B}">
  <sheetPr codeName="Sheet24">
    <tabColor theme="2" tint="-9.9978637043366805E-2"/>
  </sheetPr>
  <dimension ref="A1:S15"/>
  <sheetViews>
    <sheetView zoomScale="90" zoomScaleNormal="90" workbookViewId="0">
      <selection activeCell="B12" sqref="B12"/>
    </sheetView>
  </sheetViews>
  <sheetFormatPr defaultColWidth="10.5" defaultRowHeight="16.5" x14ac:dyDescent="0.3"/>
  <cols>
    <col min="1" max="1" width="20.125" style="219" customWidth="1"/>
    <col min="2" max="2" width="46.375" style="219" customWidth="1"/>
    <col min="3" max="3" width="3.375" style="219" customWidth="1"/>
    <col min="4" max="4" width="25.875" style="219" customWidth="1"/>
    <col min="5" max="5" width="3.375" style="219" customWidth="1"/>
    <col min="6" max="6" width="25.875" style="372" customWidth="1"/>
    <col min="7" max="7" width="3.375" style="219" customWidth="1"/>
    <col min="8" max="8" width="25.875" style="219" customWidth="1"/>
    <col min="9" max="9" width="3.375"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x14ac:dyDescent="0.45">
      <c r="A1" s="218" t="s">
        <v>944</v>
      </c>
    </row>
    <row r="3" spans="1:19" s="38" customFormat="1" ht="94.5" x14ac:dyDescent="0.25">
      <c r="A3" s="261" t="s">
        <v>945</v>
      </c>
      <c r="B3" s="54" t="s">
        <v>946</v>
      </c>
      <c r="D3" s="8" t="s">
        <v>159</v>
      </c>
      <c r="F3" s="280"/>
      <c r="H3" s="318"/>
      <c r="J3" s="453" t="s">
        <v>160</v>
      </c>
      <c r="L3" s="37"/>
      <c r="N3" s="37"/>
      <c r="P3" s="37"/>
      <c r="R3" s="37"/>
    </row>
    <row r="4" spans="1:19" s="36" customFormat="1" ht="19.5" x14ac:dyDescent="0.25">
      <c r="A4" s="53"/>
      <c r="B4" s="44"/>
      <c r="D4" s="44"/>
      <c r="F4" s="281"/>
      <c r="H4" s="44"/>
      <c r="J4" s="45"/>
      <c r="L4" s="45"/>
    </row>
    <row r="5" spans="1:19" s="50" customFormat="1" ht="97.5" x14ac:dyDescent="0.2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x14ac:dyDescent="0.25">
      <c r="A6" s="53"/>
      <c r="B6" s="44"/>
      <c r="D6" s="44"/>
      <c r="F6" s="281"/>
      <c r="H6" s="44"/>
      <c r="J6" s="45"/>
      <c r="L6" s="45"/>
      <c r="N6" s="45"/>
      <c r="P6" s="45"/>
      <c r="R6" s="45"/>
    </row>
    <row r="7" spans="1:19" s="7" customFormat="1" ht="315" x14ac:dyDescent="0.25">
      <c r="A7" s="370"/>
      <c r="B7" s="322" t="s">
        <v>947</v>
      </c>
      <c r="D7" s="8" t="s">
        <v>147</v>
      </c>
      <c r="F7" s="319" t="s">
        <v>948</v>
      </c>
      <c r="G7" s="36"/>
      <c r="H7" s="8" t="str">
        <f>IF(F7=[2]Lists!$K$4,"&lt; Input URL to data source &gt;",IF(F7=[2]Lists!$K$5,"&lt; Reference section in EITI Report or URL &gt;",IF(F7=[2]Lists!$K$6,"&lt; Reference evidence of non-applicability &gt;","")))</f>
        <v/>
      </c>
      <c r="I7" s="36"/>
      <c r="J7" s="564" t="s">
        <v>949</v>
      </c>
      <c r="K7" s="36"/>
      <c r="L7" s="37"/>
      <c r="M7" s="36"/>
      <c r="N7" s="37"/>
      <c r="O7" s="36"/>
      <c r="P7" s="37"/>
      <c r="Q7" s="36"/>
      <c r="R7" s="37"/>
      <c r="S7" s="36"/>
    </row>
    <row r="8" spans="1:19" s="7" customFormat="1" ht="315" x14ac:dyDescent="0.25">
      <c r="A8" s="370"/>
      <c r="B8" s="323" t="s">
        <v>950</v>
      </c>
      <c r="D8" s="8" t="s">
        <v>93</v>
      </c>
      <c r="F8" s="294"/>
      <c r="G8" s="36"/>
      <c r="H8" s="8"/>
      <c r="I8" s="36"/>
      <c r="J8" s="564" t="str">
        <f>+J7</f>
        <v>Taxes and fees are disclosed per company on Norsk Petroleum see https://www.norskpetroleum.no/en/economy/transparency-eiti/ and the same amount is disclosed in National Accounts of Norway for 2020, accounting-chapter 5507-09. see https://www.regjeringen.no/no/dokumenter/meld.-st.-3-20202021/id2846323/ table 3.3.  
SDFI revenue is disclosed on an aggregate basis on the webpage Norsk Petroleum. The same aggregate revenue figures are also included in the National Accounts of Norway for 2020, accounting-chapter 5540. https://www.regjeringen.no/no/dokumenter/meld.-st.-3-20202021/id2846323/ table 3.3 and in the financial statements of SDFI (https://www.petoro.no/news/-09-03-2021-press-release-petoro-2020-results).</v>
      </c>
      <c r="K8" s="36"/>
      <c r="L8" s="37"/>
      <c r="M8" s="36"/>
      <c r="N8" s="37"/>
      <c r="O8" s="36"/>
      <c r="P8" s="37"/>
      <c r="Q8" s="36"/>
      <c r="R8" s="37"/>
      <c r="S8" s="36"/>
    </row>
    <row r="9" spans="1:19" s="7" customFormat="1" ht="315" x14ac:dyDescent="0.25">
      <c r="A9" s="370"/>
      <c r="B9" s="323" t="s">
        <v>951</v>
      </c>
      <c r="D9" s="8" t="s">
        <v>93</v>
      </c>
      <c r="F9" s="373" t="str">
        <f>IF(D9=[2]Lists!$K$4,"&lt; Input URL to data source &gt;",IF(D9=[2]Lists!$K$5,"&lt; Reference section in EITI Report &gt;",IF(D9=[2]Lists!$K$6,"&lt; Reference evidence of non-applicability &gt;","")))</f>
        <v>&lt; Reference evidence of non-applicability &gt;</v>
      </c>
      <c r="G9" s="38"/>
      <c r="H9" s="62" t="str">
        <f>IF(F9=[2]Lists!$K$4,"&lt; Input URL to data source &gt;",IF(F9=[2]Lists!$K$5,"&lt; Reference section in EITI Report &gt;",IF(F9=[2]Lists!$K$6,"&lt; Reference evidence of non-applicability &gt;","")))</f>
        <v/>
      </c>
      <c r="I9" s="38"/>
      <c r="J9" s="564" t="str">
        <f>+J8</f>
        <v>Taxes and fees are disclosed per company on Norsk Petroleum see https://www.norskpetroleum.no/en/economy/transparency-eiti/ and the same amount is disclosed in National Accounts of Norway for 2020, accounting-chapter 5507-09. see https://www.regjeringen.no/no/dokumenter/meld.-st.-3-20202021/id2846323/ table 3.3.  
SDFI revenue is disclosed on an aggregate basis on the webpage Norsk Petroleum. The same aggregate revenue figures are also included in the National Accounts of Norway for 2020, accounting-chapter 5540. https://www.regjeringen.no/no/dokumenter/meld.-st.-3-20202021/id2846323/ table 3.3 and in the financial statements of SDFI (https://www.petoro.no/news/-09-03-2021-press-release-petoro-2020-results).</v>
      </c>
      <c r="K9" s="38"/>
      <c r="L9" s="37"/>
      <c r="M9" s="38"/>
      <c r="N9" s="37"/>
      <c r="O9" s="38"/>
      <c r="P9" s="37"/>
      <c r="Q9" s="38"/>
      <c r="R9" s="37"/>
      <c r="S9" s="38"/>
    </row>
    <row r="10" spans="1:19" s="7" customFormat="1" ht="72" x14ac:dyDescent="0.25">
      <c r="A10" s="12"/>
      <c r="B10" s="323" t="s">
        <v>952</v>
      </c>
      <c r="D10" s="8" t="s">
        <v>70</v>
      </c>
      <c r="F10" s="493" t="s">
        <v>953</v>
      </c>
      <c r="G10" s="36"/>
      <c r="H10" s="8"/>
      <c r="I10" s="36"/>
      <c r="J10" s="329"/>
      <c r="K10" s="36"/>
      <c r="L10" s="37"/>
      <c r="M10" s="36"/>
      <c r="N10" s="37"/>
      <c r="O10" s="36"/>
      <c r="P10" s="37"/>
      <c r="Q10" s="36"/>
      <c r="R10" s="37"/>
      <c r="S10" s="36"/>
    </row>
    <row r="11" spans="1:19" s="7" customFormat="1" ht="84" x14ac:dyDescent="0.2">
      <c r="A11" s="12"/>
      <c r="B11" s="323" t="s">
        <v>954</v>
      </c>
      <c r="D11" s="8" t="s">
        <v>419</v>
      </c>
      <c r="F11" s="401" t="s">
        <v>955</v>
      </c>
      <c r="G11" s="36"/>
      <c r="H11" s="8"/>
      <c r="I11" s="36"/>
      <c r="J11" s="329" t="s">
        <v>956</v>
      </c>
      <c r="K11" s="36"/>
      <c r="L11" s="37"/>
      <c r="M11" s="36"/>
      <c r="N11" s="37"/>
      <c r="O11" s="36"/>
      <c r="P11" s="37"/>
      <c r="Q11" s="36"/>
      <c r="R11" s="37"/>
      <c r="S11" s="36"/>
    </row>
    <row r="12" spans="1:19" s="7" customFormat="1" ht="78.75" x14ac:dyDescent="0.25">
      <c r="A12" s="370"/>
      <c r="B12" s="323" t="s">
        <v>957</v>
      </c>
      <c r="D12" s="8" t="s">
        <v>93</v>
      </c>
      <c r="E12" s="309"/>
      <c r="F12" s="494" t="s">
        <v>958</v>
      </c>
      <c r="G12" s="36"/>
      <c r="H12" s="8"/>
      <c r="I12" s="36"/>
      <c r="J12" s="329" t="s">
        <v>959</v>
      </c>
      <c r="K12" s="36"/>
      <c r="L12" s="37"/>
      <c r="M12" s="36"/>
      <c r="N12" s="37"/>
      <c r="O12" s="36"/>
      <c r="P12" s="37"/>
      <c r="Q12" s="36"/>
      <c r="R12" s="37"/>
      <c r="S12" s="36"/>
    </row>
    <row r="13" spans="1:19" s="7" customFormat="1" ht="78.75" x14ac:dyDescent="0.25">
      <c r="A13" s="375"/>
      <c r="B13" s="323" t="s">
        <v>960</v>
      </c>
      <c r="D13" s="8" t="s">
        <v>93</v>
      </c>
      <c r="F13" s="480" t="s">
        <v>961</v>
      </c>
      <c r="G13" s="36"/>
      <c r="H13" s="8"/>
      <c r="I13" s="36"/>
      <c r="J13" s="329" t="str">
        <f>+J12</f>
        <v>Net cash flow from SDFI and dividend from Equinor is transferred to the state each year and disclosed in the state financial statements.</v>
      </c>
      <c r="K13" s="36"/>
      <c r="L13" s="37"/>
      <c r="M13" s="36"/>
      <c r="N13" s="37"/>
      <c r="O13" s="36"/>
      <c r="P13" s="37"/>
      <c r="Q13" s="36"/>
      <c r="R13" s="37"/>
      <c r="S13" s="36"/>
    </row>
    <row r="14" spans="1:19" s="7" customFormat="1" ht="72" x14ac:dyDescent="0.2">
      <c r="A14" s="375"/>
      <c r="B14" s="322" t="s">
        <v>962</v>
      </c>
      <c r="D14" s="8" t="s">
        <v>147</v>
      </c>
      <c r="F14" s="401" t="s">
        <v>963</v>
      </c>
      <c r="G14" s="36"/>
      <c r="H14" s="8" t="str">
        <f>IF(F14=[2]Lists!$K$4,"&lt; Input URL to data source &gt;",IF(F14=[2]Lists!$K$5,"&lt; Reference section in EITI Report or URL &gt;",IF(F14=[2]Lists!$K$6,"&lt; Reference evidence of non-applicability &gt;","")))</f>
        <v/>
      </c>
      <c r="I14" s="36"/>
      <c r="J14" s="329" t="s">
        <v>964</v>
      </c>
      <c r="K14" s="36"/>
      <c r="L14" s="37"/>
      <c r="M14" s="36"/>
      <c r="N14" s="37"/>
      <c r="O14" s="36"/>
      <c r="P14" s="37"/>
      <c r="Q14" s="36"/>
      <c r="R14" s="37"/>
      <c r="S14" s="36"/>
    </row>
    <row r="15" spans="1:19" s="221" customFormat="1" x14ac:dyDescent="0.3">
      <c r="A15" s="220"/>
      <c r="F15" s="374"/>
    </row>
  </sheetData>
  <hyperlinks>
    <hyperlink ref="F10" r:id="rId1" xr:uid="{1ED10A25-05C8-4517-B0D2-36C1BF3DF110}"/>
    <hyperlink ref="F14" r:id="rId2" display="https://www.ssb.no/energi-og-industri/industri-og-bergverksdrift/statistikk/omsetning-i-olje-og-gass-industri-bergverk-og-kraftforsyning" xr:uid="{8829DDFB-A8B4-4096-86AB-6492008D79BC}"/>
    <hyperlink ref="F11" r:id="rId3" display="https://www.norskpetroleum.no/en/economy/management-of-revenues/" xr:uid="{A7192843-22B4-4FC3-8490-94BD4817375A}"/>
    <hyperlink ref="F12" r:id="rId4" xr:uid="{8DF2BC31-1F86-4150-9291-1376917F8B26}"/>
  </hyperlinks>
  <pageMargins left="0.7" right="0.7" top="0.75" bottom="0.75" header="0.3" footer="0.3"/>
  <pageSetup paperSize="8" orientation="landscape" horizontalDpi="1200" verticalDpi="1200" r:id="rId5"/>
  <headerFooter>
    <oddHeader>&amp;C&amp;G</oddHeader>
  </headerFooter>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34223-E71A-8C42-884A-40C9768716A0}">
  <sheetPr codeName="Sheet25">
    <tabColor theme="2" tint="-9.9978637043366805E-2"/>
  </sheetPr>
  <dimension ref="A1:T22"/>
  <sheetViews>
    <sheetView zoomScale="80" zoomScaleNormal="80" workbookViewId="0">
      <selection activeCell="J9" sqref="J9:J12"/>
    </sheetView>
  </sheetViews>
  <sheetFormatPr defaultColWidth="10.5" defaultRowHeight="16.5" x14ac:dyDescent="0.3"/>
  <cols>
    <col min="1" max="1" width="18.375" style="224" customWidth="1"/>
    <col min="2" max="2" width="37.875" style="219" customWidth="1"/>
    <col min="3" max="3" width="3" style="219" customWidth="1"/>
    <col min="4" max="4" width="27" style="219" customWidth="1"/>
    <col min="5" max="5" width="3" style="219" customWidth="1"/>
    <col min="6" max="6" width="27" style="219" customWidth="1"/>
    <col min="7" max="7" width="3" style="219" customWidth="1"/>
    <col min="8" max="8" width="27" style="219" customWidth="1"/>
    <col min="9" max="9" width="3"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x14ac:dyDescent="0.45">
      <c r="A1" s="218" t="s">
        <v>965</v>
      </c>
    </row>
    <row r="3" spans="1:19" s="38" customFormat="1" ht="110.25" x14ac:dyDescent="0.25">
      <c r="A3" s="261" t="s">
        <v>966</v>
      </c>
      <c r="B3" s="54" t="s">
        <v>967</v>
      </c>
      <c r="D3" s="8" t="s">
        <v>807</v>
      </c>
      <c r="F3" s="55"/>
      <c r="H3" s="318"/>
      <c r="J3" s="453" t="s">
        <v>160</v>
      </c>
      <c r="L3" s="37"/>
      <c r="N3" s="37"/>
      <c r="P3" s="37"/>
      <c r="R3" s="37"/>
    </row>
    <row r="4" spans="1:19" s="36" customFormat="1" ht="19.5" x14ac:dyDescent="0.25">
      <c r="A4" s="65"/>
      <c r="B4" s="44"/>
      <c r="D4" s="44"/>
      <c r="F4" s="44"/>
      <c r="H4" s="44"/>
      <c r="J4" s="45"/>
      <c r="L4" s="45"/>
    </row>
    <row r="5" spans="1:19" s="50" customFormat="1" ht="97.5" x14ac:dyDescent="0.25">
      <c r="A5" s="64"/>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x14ac:dyDescent="0.25">
      <c r="A6" s="65"/>
      <c r="B6" s="44"/>
      <c r="D6" s="44"/>
      <c r="F6" s="44"/>
      <c r="H6" s="44"/>
      <c r="J6" s="45"/>
      <c r="L6" s="45"/>
      <c r="N6" s="45"/>
      <c r="P6" s="45"/>
      <c r="R6" s="45"/>
    </row>
    <row r="7" spans="1:19" s="38" customFormat="1" ht="31.5" x14ac:dyDescent="0.25">
      <c r="A7" s="261" t="s">
        <v>161</v>
      </c>
      <c r="B7" s="54" t="s">
        <v>968</v>
      </c>
      <c r="D7" s="8" t="s">
        <v>807</v>
      </c>
      <c r="F7" s="55"/>
      <c r="H7" s="55"/>
      <c r="J7" s="512"/>
      <c r="L7" s="37"/>
      <c r="N7" s="37"/>
      <c r="P7" s="37"/>
      <c r="R7" s="37"/>
    </row>
    <row r="8" spans="1:19" s="36" customFormat="1" ht="19.5" x14ac:dyDescent="0.25">
      <c r="A8" s="65"/>
      <c r="B8" s="44"/>
      <c r="D8" s="8" t="s">
        <v>807</v>
      </c>
      <c r="F8" s="44"/>
      <c r="H8" s="44"/>
      <c r="J8" s="45"/>
      <c r="L8" s="45"/>
      <c r="N8" s="45"/>
      <c r="P8" s="45"/>
      <c r="R8" s="45"/>
    </row>
    <row r="9" spans="1:19" s="7" customFormat="1" ht="31.5" x14ac:dyDescent="0.25">
      <c r="A9" s="595" t="s">
        <v>969</v>
      </c>
      <c r="B9" s="51" t="s">
        <v>970</v>
      </c>
      <c r="D9" s="8" t="s">
        <v>807</v>
      </c>
      <c r="F9" s="8" t="str">
        <f>IF(D9=[2]Lists!$K$4,"&lt; Input URL to data source &gt;",IF(D9=[2]Lists!$K$5,"&lt; Reference section in EITI Report or URL &gt;",IF(D9=[2]Lists!$K$6,"&lt; Reference evidence of non-applicability &gt;","")))</f>
        <v/>
      </c>
      <c r="G9" s="36"/>
      <c r="H9" s="8" t="str">
        <f>IF(F9=[2]Lists!$K$4,"&lt; Input URL to data source &gt;",IF(F9=[2]Lists!$K$5,"&lt; Reference section in EITI Report or URL &gt;",IF(F9=[2]Lists!$K$6,"&lt; Reference evidence of non-applicability &gt;","")))</f>
        <v/>
      </c>
      <c r="I9" s="36"/>
      <c r="J9" s="684" t="s">
        <v>971</v>
      </c>
      <c r="K9" s="36"/>
      <c r="L9" s="37"/>
      <c r="M9" s="36"/>
      <c r="N9" s="37"/>
      <c r="O9" s="36"/>
      <c r="P9" s="37"/>
      <c r="Q9" s="36"/>
      <c r="R9" s="37"/>
      <c r="S9" s="36"/>
    </row>
    <row r="10" spans="1:19" s="7" customFormat="1" ht="31.5" x14ac:dyDescent="0.25">
      <c r="A10" s="619"/>
      <c r="B10" s="57" t="s">
        <v>972</v>
      </c>
      <c r="D10" s="8" t="s">
        <v>807</v>
      </c>
      <c r="F10" s="8"/>
      <c r="G10" s="36"/>
      <c r="H10" s="8"/>
      <c r="I10" s="36"/>
      <c r="J10" s="692"/>
      <c r="K10" s="36"/>
      <c r="L10" s="37"/>
      <c r="M10" s="36"/>
      <c r="N10" s="37"/>
      <c r="O10" s="36"/>
      <c r="P10" s="37"/>
      <c r="Q10" s="36"/>
      <c r="R10" s="37"/>
      <c r="S10" s="36"/>
    </row>
    <row r="11" spans="1:19" s="7" customFormat="1" ht="78.75" x14ac:dyDescent="0.25">
      <c r="A11" s="619"/>
      <c r="B11" s="57" t="s">
        <v>973</v>
      </c>
      <c r="D11" s="8" t="s">
        <v>807</v>
      </c>
      <c r="F11" s="8"/>
      <c r="G11" s="38"/>
      <c r="H11" s="8"/>
      <c r="I11" s="38"/>
      <c r="J11" s="692"/>
      <c r="K11" s="38"/>
      <c r="L11" s="37"/>
      <c r="M11" s="38"/>
      <c r="N11" s="37"/>
      <c r="O11" s="38"/>
      <c r="P11" s="37"/>
      <c r="Q11" s="38"/>
      <c r="R11" s="37"/>
      <c r="S11" s="38"/>
    </row>
    <row r="12" spans="1:19" s="7" customFormat="1" ht="63" x14ac:dyDescent="0.25">
      <c r="A12" s="619"/>
      <c r="B12" s="57" t="s">
        <v>974</v>
      </c>
      <c r="D12" s="8" t="s">
        <v>807</v>
      </c>
      <c r="F12" s="8"/>
      <c r="G12" s="38"/>
      <c r="H12" s="8"/>
      <c r="I12" s="38"/>
      <c r="J12" s="692"/>
      <c r="K12" s="38"/>
      <c r="L12" s="37"/>
      <c r="M12" s="38"/>
      <c r="N12" s="37"/>
      <c r="O12" s="38"/>
      <c r="P12" s="37"/>
      <c r="Q12" s="38"/>
      <c r="R12" s="37"/>
      <c r="S12" s="38"/>
    </row>
    <row r="13" spans="1:19" s="7" customFormat="1" x14ac:dyDescent="0.25">
      <c r="A13" s="226"/>
      <c r="B13" s="57"/>
      <c r="D13" s="26"/>
      <c r="F13" s="26"/>
      <c r="G13" s="38"/>
      <c r="H13" s="26"/>
      <c r="I13" s="38"/>
      <c r="K13" s="38"/>
      <c r="M13" s="38"/>
      <c r="O13" s="38"/>
      <c r="Q13" s="38"/>
      <c r="S13" s="38"/>
    </row>
    <row r="14" spans="1:19" s="7" customFormat="1" ht="31.5" x14ac:dyDescent="0.25">
      <c r="A14" s="595" t="s">
        <v>975</v>
      </c>
      <c r="B14" s="51" t="s">
        <v>970</v>
      </c>
      <c r="D14" s="8" t="s">
        <v>807</v>
      </c>
      <c r="F14" s="8" t="str">
        <f>IF(D14=[2]Lists!$K$4,"&lt; Input URL to data source &gt;",IF(D14=[2]Lists!$K$5,"&lt; Reference section in EITI Report or URL &gt;",IF(D14=[2]Lists!$K$6,"&lt; Reference evidence of non-applicability &gt;","")))</f>
        <v/>
      </c>
      <c r="G14" s="36"/>
      <c r="H14" s="8" t="str">
        <f>IF(F14=[2]Lists!$K$4,"&lt; Input URL to data source &gt;",IF(F14=[2]Lists!$K$5,"&lt; Reference section in EITI Report or URL &gt;",IF(F14=[2]Lists!$K$6,"&lt; Reference evidence of non-applicability &gt;","")))</f>
        <v/>
      </c>
      <c r="I14" s="36"/>
      <c r="J14" s="681"/>
      <c r="K14" s="36"/>
      <c r="L14" s="37"/>
      <c r="M14" s="36"/>
      <c r="N14" s="37"/>
      <c r="O14" s="36"/>
      <c r="P14" s="37"/>
      <c r="Q14" s="36"/>
      <c r="R14" s="37"/>
      <c r="S14" s="36"/>
    </row>
    <row r="15" spans="1:19" s="7" customFormat="1" ht="31.5" x14ac:dyDescent="0.25">
      <c r="A15" s="619"/>
      <c r="B15" s="57" t="s">
        <v>972</v>
      </c>
      <c r="D15" s="8" t="s">
        <v>807</v>
      </c>
      <c r="F15" s="8"/>
      <c r="G15" s="36"/>
      <c r="H15" s="8"/>
      <c r="I15" s="36"/>
      <c r="J15" s="682"/>
      <c r="K15" s="36"/>
      <c r="L15" s="37"/>
      <c r="M15" s="36"/>
      <c r="N15" s="37"/>
      <c r="O15" s="36"/>
      <c r="P15" s="37"/>
      <c r="Q15" s="36"/>
      <c r="R15" s="37"/>
      <c r="S15" s="36"/>
    </row>
    <row r="16" spans="1:19" s="7" customFormat="1" ht="78.75" x14ac:dyDescent="0.25">
      <c r="A16" s="619"/>
      <c r="B16" s="57" t="s">
        <v>973</v>
      </c>
      <c r="D16" s="8" t="s">
        <v>807</v>
      </c>
      <c r="F16" s="8"/>
      <c r="G16" s="38"/>
      <c r="H16" s="8"/>
      <c r="I16" s="38"/>
      <c r="J16" s="682"/>
      <c r="K16" s="38"/>
      <c r="L16" s="37"/>
      <c r="M16" s="38"/>
      <c r="N16" s="37"/>
      <c r="O16" s="38"/>
      <c r="P16" s="37"/>
      <c r="Q16" s="38"/>
      <c r="R16" s="37"/>
      <c r="S16" s="38"/>
    </row>
    <row r="17" spans="1:20" s="7" customFormat="1" ht="63" x14ac:dyDescent="0.25">
      <c r="A17" s="619"/>
      <c r="B17" s="57" t="s">
        <v>974</v>
      </c>
      <c r="D17" s="8" t="s">
        <v>807</v>
      </c>
      <c r="F17" s="8"/>
      <c r="G17" s="38"/>
      <c r="H17" s="8"/>
      <c r="I17" s="38"/>
      <c r="J17" s="682"/>
      <c r="K17" s="38"/>
      <c r="L17" s="37"/>
      <c r="M17" s="38"/>
      <c r="N17" s="37"/>
      <c r="O17" s="38"/>
      <c r="P17" s="37"/>
      <c r="Q17" s="38"/>
      <c r="R17" s="37"/>
      <c r="S17" s="38"/>
    </row>
    <row r="18" spans="1:20" s="7" customFormat="1" x14ac:dyDescent="0.25">
      <c r="A18" s="226"/>
      <c r="B18" s="57"/>
      <c r="D18" s="26"/>
      <c r="F18" s="26"/>
      <c r="G18" s="38"/>
      <c r="H18" s="26"/>
      <c r="I18" s="38"/>
      <c r="K18" s="38"/>
      <c r="M18" s="38"/>
      <c r="O18" s="38"/>
      <c r="Q18" s="38"/>
      <c r="S18" s="38"/>
    </row>
    <row r="19" spans="1:20" s="222" customFormat="1" ht="63" x14ac:dyDescent="0.3">
      <c r="A19" s="227"/>
      <c r="B19" s="51" t="s">
        <v>976</v>
      </c>
      <c r="D19" s="8" t="s">
        <v>807</v>
      </c>
      <c r="E19" s="7"/>
      <c r="F19" s="8"/>
      <c r="G19" s="36"/>
      <c r="H19" s="8"/>
      <c r="I19" s="36"/>
      <c r="J19" s="681"/>
      <c r="K19" s="36"/>
      <c r="L19" s="37"/>
      <c r="M19" s="36"/>
      <c r="N19" s="37"/>
      <c r="O19" s="36"/>
      <c r="P19" s="37"/>
      <c r="Q19" s="36"/>
      <c r="R19" s="37"/>
      <c r="S19" s="36"/>
      <c r="T19" s="7"/>
    </row>
    <row r="20" spans="1:20" s="222" customFormat="1" ht="78.75" x14ac:dyDescent="0.3">
      <c r="A20" s="227"/>
      <c r="B20" s="51" t="s">
        <v>977</v>
      </c>
      <c r="D20" s="8" t="s">
        <v>807</v>
      </c>
      <c r="E20" s="7"/>
      <c r="F20" s="8"/>
      <c r="G20" s="36"/>
      <c r="H20" s="8"/>
      <c r="I20" s="36"/>
      <c r="J20" s="682"/>
      <c r="K20" s="36"/>
      <c r="L20" s="37"/>
      <c r="M20" s="36"/>
      <c r="N20" s="37"/>
      <c r="O20" s="36"/>
      <c r="P20" s="37"/>
      <c r="Q20" s="36"/>
      <c r="R20" s="37"/>
      <c r="S20" s="36"/>
      <c r="T20" s="7"/>
    </row>
    <row r="21" spans="1:20" s="222" customFormat="1" ht="126" x14ac:dyDescent="0.3">
      <c r="A21" s="227"/>
      <c r="B21" s="51" t="s">
        <v>978</v>
      </c>
      <c r="D21" s="8" t="s">
        <v>807</v>
      </c>
      <c r="E21" s="7"/>
      <c r="F21" s="8"/>
      <c r="G21" s="36"/>
      <c r="H21" s="8"/>
      <c r="I21" s="36"/>
      <c r="J21" s="683"/>
      <c r="K21" s="36"/>
      <c r="L21" s="37"/>
      <c r="M21" s="36"/>
      <c r="N21" s="37"/>
      <c r="O21" s="36"/>
      <c r="P21" s="37"/>
      <c r="Q21" s="36"/>
      <c r="R21" s="37"/>
      <c r="S21" s="36"/>
      <c r="T21" s="7"/>
    </row>
    <row r="22" spans="1:20" s="221" customFormat="1" x14ac:dyDescent="0.3">
      <c r="A22" s="223"/>
    </row>
  </sheetData>
  <mergeCells count="5">
    <mergeCell ref="A9:A12"/>
    <mergeCell ref="J9:J12"/>
    <mergeCell ref="J19:J21"/>
    <mergeCell ref="A14:A17"/>
    <mergeCell ref="J14:J17"/>
  </mergeCells>
  <pageMargins left="0.7" right="0.7" top="0.75" bottom="0.75" header="0.3" footer="0.3"/>
  <pageSetup paperSize="8" orientation="landscape" horizontalDpi="1200" verticalDpi="1200" r:id="rId1"/>
  <headerFooter>
    <oddHeader>&amp;C&amp;G</oddHead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0A974-0E35-0241-AE5B-53AF5DF9F28D}">
  <sheetPr codeName="Sheet26">
    <tabColor theme="2" tint="-9.9978637043366805E-2"/>
  </sheetPr>
  <dimension ref="A1:S13"/>
  <sheetViews>
    <sheetView zoomScale="90" zoomScaleNormal="90" workbookViewId="0">
      <selection activeCell="B8" sqref="B8:B11"/>
    </sheetView>
  </sheetViews>
  <sheetFormatPr defaultColWidth="10.5" defaultRowHeight="16.5" x14ac:dyDescent="0.3"/>
  <cols>
    <col min="1" max="1" width="13.5" style="219" customWidth="1"/>
    <col min="2" max="2" width="37" style="219" customWidth="1"/>
    <col min="3" max="3" width="2.875" style="219" customWidth="1"/>
    <col min="4" max="4" width="22" style="219" customWidth="1"/>
    <col min="5" max="5" width="2.875" style="219" customWidth="1"/>
    <col min="6" max="6" width="22" style="356" customWidth="1"/>
    <col min="7" max="7" width="2.875" style="219" customWidth="1"/>
    <col min="8" max="8" width="22" style="219" customWidth="1"/>
    <col min="9" max="9" width="2.875"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x14ac:dyDescent="0.45">
      <c r="A1" s="218" t="s">
        <v>979</v>
      </c>
    </row>
    <row r="3" spans="1:19" s="38" customFormat="1" ht="126" x14ac:dyDescent="0.25">
      <c r="A3" s="261" t="s">
        <v>980</v>
      </c>
      <c r="B3" s="54" t="s">
        <v>981</v>
      </c>
      <c r="D3" s="8" t="s">
        <v>206</v>
      </c>
      <c r="F3" s="55"/>
      <c r="H3" s="318"/>
      <c r="J3" s="453" t="s">
        <v>160</v>
      </c>
      <c r="L3" s="37"/>
      <c r="N3" s="37"/>
      <c r="P3" s="37"/>
      <c r="R3" s="37"/>
    </row>
    <row r="4" spans="1:19" s="36" customFormat="1" ht="19.5" x14ac:dyDescent="0.25">
      <c r="A4" s="53"/>
      <c r="B4" s="44"/>
      <c r="D4" s="44"/>
      <c r="F4" s="44"/>
      <c r="H4" s="44"/>
      <c r="J4" s="45"/>
      <c r="L4" s="45"/>
    </row>
    <row r="5" spans="1:19" s="50" customFormat="1" ht="97.5" x14ac:dyDescent="0.2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x14ac:dyDescent="0.25">
      <c r="A6" s="53"/>
      <c r="B6" s="44"/>
      <c r="D6" s="44"/>
      <c r="F6" s="44"/>
      <c r="H6" s="44"/>
      <c r="J6" s="45"/>
      <c r="L6" s="45"/>
      <c r="N6" s="45"/>
      <c r="P6" s="45"/>
      <c r="R6" s="45"/>
    </row>
    <row r="7" spans="1:19" s="7" customFormat="1" ht="78.75" x14ac:dyDescent="0.2">
      <c r="A7" s="12"/>
      <c r="B7" s="51" t="s">
        <v>982</v>
      </c>
      <c r="D7" s="8" t="s">
        <v>842</v>
      </c>
      <c r="F7" s="335" t="s">
        <v>983</v>
      </c>
      <c r="G7" s="36"/>
      <c r="H7" s="8" t="s">
        <v>93</v>
      </c>
      <c r="I7" s="36"/>
      <c r="J7" s="329" t="s">
        <v>984</v>
      </c>
      <c r="K7" s="36"/>
      <c r="L7" s="37"/>
      <c r="M7" s="36"/>
      <c r="N7" s="37"/>
      <c r="O7" s="36"/>
      <c r="P7" s="37"/>
      <c r="Q7" s="36"/>
      <c r="R7" s="37"/>
      <c r="S7" s="36"/>
    </row>
    <row r="8" spans="1:19" s="7" customFormat="1" ht="19.5" x14ac:dyDescent="0.2">
      <c r="A8" s="12"/>
      <c r="B8" s="694" t="s">
        <v>985</v>
      </c>
      <c r="D8" s="606" t="s">
        <v>147</v>
      </c>
      <c r="F8" s="336" t="s">
        <v>986</v>
      </c>
      <c r="G8" s="38"/>
      <c r="H8" s="606" t="s">
        <v>93</v>
      </c>
      <c r="I8" s="36"/>
      <c r="J8" s="329"/>
      <c r="K8" s="36"/>
      <c r="L8" s="37"/>
      <c r="M8" s="36"/>
      <c r="N8" s="37"/>
      <c r="O8" s="36"/>
      <c r="P8" s="37"/>
      <c r="Q8" s="36"/>
      <c r="R8" s="37"/>
      <c r="S8" s="36"/>
    </row>
    <row r="9" spans="1:19" s="7" customFormat="1" ht="19.5" x14ac:dyDescent="0.2">
      <c r="A9" s="12"/>
      <c r="B9" s="695"/>
      <c r="D9" s="693"/>
      <c r="F9" s="336" t="s">
        <v>867</v>
      </c>
      <c r="G9" s="36"/>
      <c r="H9" s="693"/>
      <c r="I9" s="36"/>
      <c r="J9" s="329"/>
      <c r="K9" s="36"/>
      <c r="L9" s="37"/>
      <c r="M9" s="36"/>
      <c r="N9" s="37"/>
      <c r="O9" s="36"/>
      <c r="P9" s="37"/>
      <c r="Q9" s="36"/>
      <c r="R9" s="37"/>
      <c r="S9" s="36"/>
    </row>
    <row r="10" spans="1:19" s="7" customFormat="1" ht="19.5" x14ac:dyDescent="0.2">
      <c r="A10" s="12"/>
      <c r="B10" s="695"/>
      <c r="D10" s="693"/>
      <c r="F10" s="336" t="s">
        <v>987</v>
      </c>
      <c r="G10" s="36"/>
      <c r="H10" s="693"/>
      <c r="I10" s="36"/>
      <c r="J10" s="329"/>
      <c r="K10" s="36"/>
      <c r="L10" s="37"/>
      <c r="M10" s="36"/>
      <c r="N10" s="37"/>
      <c r="O10" s="36"/>
      <c r="P10" s="37"/>
      <c r="Q10" s="36"/>
      <c r="R10" s="37"/>
      <c r="S10" s="36"/>
    </row>
    <row r="11" spans="1:19" s="7" customFormat="1" ht="19.5" x14ac:dyDescent="0.2">
      <c r="A11" s="12"/>
      <c r="B11" s="696"/>
      <c r="D11" s="607"/>
      <c r="F11" s="336" t="s">
        <v>922</v>
      </c>
      <c r="G11" s="36"/>
      <c r="H11" s="607"/>
      <c r="I11" s="36"/>
      <c r="J11" s="329"/>
      <c r="K11" s="36"/>
      <c r="L11" s="37"/>
      <c r="M11" s="36"/>
      <c r="N11" s="37"/>
      <c r="O11" s="36"/>
      <c r="P11" s="37"/>
      <c r="Q11" s="36"/>
      <c r="R11" s="37"/>
      <c r="S11" s="36"/>
    </row>
    <row r="12" spans="1:19" s="7" customFormat="1" ht="15" customHeight="1" x14ac:dyDescent="0.25">
      <c r="A12" s="12"/>
      <c r="F12" s="366"/>
      <c r="I12" s="38"/>
      <c r="J12" s="46"/>
      <c r="K12" s="38"/>
      <c r="L12" s="37"/>
      <c r="M12" s="38"/>
      <c r="N12" s="37"/>
      <c r="O12" s="38"/>
      <c r="P12" s="37"/>
      <c r="Q12" s="38"/>
      <c r="R12" s="37"/>
      <c r="S12" s="38"/>
    </row>
    <row r="13" spans="1:19" s="9" customFormat="1" ht="47.25" x14ac:dyDescent="0.25">
      <c r="A13" s="13"/>
      <c r="B13" s="56" t="s">
        <v>988</v>
      </c>
      <c r="D13" s="10" t="s">
        <v>147</v>
      </c>
      <c r="F13" s="345" t="s">
        <v>989</v>
      </c>
      <c r="G13" s="47"/>
      <c r="H13" s="10" t="s">
        <v>93</v>
      </c>
      <c r="I13" s="47"/>
      <c r="J13" s="346"/>
      <c r="K13" s="47"/>
      <c r="L13" s="39"/>
      <c r="M13" s="47"/>
      <c r="N13" s="39"/>
      <c r="O13" s="47"/>
      <c r="P13" s="39"/>
      <c r="Q13" s="47"/>
      <c r="R13" s="39"/>
      <c r="S13" s="47"/>
    </row>
  </sheetData>
  <mergeCells count="3">
    <mergeCell ref="D8:D11"/>
    <mergeCell ref="B8:B11"/>
    <mergeCell ref="H8:H11"/>
  </mergeCells>
  <hyperlinks>
    <hyperlink ref="F7" r:id="rId1" display="https://www.norskpetroleum.no/en/economy/management-of-revenues/" xr:uid="{9EA672E1-C108-4333-BD29-C112B609495C}"/>
    <hyperlink ref="F11" r:id="rId2" display="https://www.riksrevisjonen.no/globalassets/rapporter/no-2021-2022/oppdatert-dok-1-2021-2022.pdf" xr:uid="{7AF43F48-8E0D-4134-8221-4A26424E1411}"/>
    <hyperlink ref="F10" r:id="rId3" display="https://www.riksrevisjonen.no/en/" xr:uid="{E104F760-9356-4585-9FBA-77D2D494B6E6}"/>
    <hyperlink ref="F8" r:id="rId4" display="https://www.regjeringen.no/no/statsbudsjett/2020/id2705757/" xr:uid="{E3683B80-EADF-4AB8-A780-8A8C0D77FE1D}"/>
    <hyperlink ref="F9" r:id="rId5" display="https://www.regjeringen.no/no/dokumenter/meld.-st.-3-20202021/id2846323/" xr:uid="{E52F0026-C963-4E3C-BA81-F3CCD52C7B55}"/>
  </hyperlinks>
  <pageMargins left="0.7" right="0.7" top="0.75" bottom="0.75" header="0.3" footer="0.3"/>
  <pageSetup paperSize="8" orientation="landscape" horizontalDpi="1200" verticalDpi="1200" r:id="rId6"/>
  <headerFooter>
    <oddHeader>&amp;C&amp;G</oddHeader>
  </headerFooter>
  <legacyDrawingHF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4291F-ED6C-1547-B7F8-DF68263CED89}">
  <sheetPr codeName="Sheet27">
    <tabColor theme="2" tint="-9.9978637043366805E-2"/>
  </sheetPr>
  <dimension ref="A1:S23"/>
  <sheetViews>
    <sheetView topLeftCell="B1" zoomScale="90" zoomScaleNormal="90" workbookViewId="0">
      <selection activeCell="J14" sqref="J14"/>
    </sheetView>
  </sheetViews>
  <sheetFormatPr defaultColWidth="10.5" defaultRowHeight="16.5" x14ac:dyDescent="0.3"/>
  <cols>
    <col min="1" max="1" width="15.5" style="219" customWidth="1"/>
    <col min="2" max="2" width="41.5" style="219" customWidth="1"/>
    <col min="3" max="3" width="3" style="219" customWidth="1"/>
    <col min="4" max="4" width="23.5" style="219" customWidth="1"/>
    <col min="5" max="5" width="3" style="219" customWidth="1"/>
    <col min="6" max="6" width="23.5" style="219" customWidth="1"/>
    <col min="7" max="7" width="3" style="219" customWidth="1"/>
    <col min="8" max="8" width="23.5" style="219" customWidth="1"/>
    <col min="9" max="9" width="3"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x14ac:dyDescent="0.45">
      <c r="A1" s="218" t="s">
        <v>990</v>
      </c>
    </row>
    <row r="3" spans="1:19" s="38" customFormat="1" ht="141.75" x14ac:dyDescent="0.25">
      <c r="A3" s="261" t="s">
        <v>991</v>
      </c>
      <c r="B3" s="54" t="s">
        <v>992</v>
      </c>
      <c r="D3" s="8" t="s">
        <v>530</v>
      </c>
      <c r="F3" s="55"/>
      <c r="H3" s="318"/>
      <c r="J3" s="453" t="s">
        <v>160</v>
      </c>
      <c r="L3" s="37"/>
      <c r="N3" s="37"/>
      <c r="P3" s="37"/>
      <c r="R3" s="37"/>
    </row>
    <row r="4" spans="1:19" s="36" customFormat="1" ht="19.5" x14ac:dyDescent="0.25">
      <c r="A4" s="53"/>
      <c r="B4" s="44"/>
      <c r="D4" s="44"/>
      <c r="F4" s="44"/>
      <c r="H4" s="44"/>
      <c r="J4" s="45"/>
      <c r="L4" s="45"/>
    </row>
    <row r="5" spans="1:19" s="50" customFormat="1" ht="97.5" x14ac:dyDescent="0.2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x14ac:dyDescent="0.25">
      <c r="A6" s="53"/>
      <c r="B6" s="44"/>
      <c r="D6" s="44"/>
      <c r="F6" s="44"/>
      <c r="H6" s="44"/>
      <c r="J6" s="45"/>
      <c r="L6" s="45"/>
      <c r="N6" s="45"/>
      <c r="P6" s="45"/>
      <c r="R6" s="45"/>
    </row>
    <row r="7" spans="1:19" s="38" customFormat="1" ht="47.25" x14ac:dyDescent="0.25">
      <c r="A7" s="261" t="s">
        <v>161</v>
      </c>
      <c r="B7" s="54" t="s">
        <v>993</v>
      </c>
      <c r="D7" s="8" t="s">
        <v>419</v>
      </c>
      <c r="F7" s="55"/>
      <c r="H7" s="55"/>
      <c r="J7" s="46"/>
      <c r="L7" s="37"/>
      <c r="M7" s="36"/>
      <c r="N7" s="37"/>
      <c r="O7" s="36"/>
      <c r="P7" s="37"/>
      <c r="Q7" s="36"/>
      <c r="R7" s="37"/>
    </row>
    <row r="8" spans="1:19" s="36" customFormat="1" ht="19.5" x14ac:dyDescent="0.25">
      <c r="A8" s="53"/>
      <c r="B8" s="44"/>
      <c r="D8" s="44"/>
      <c r="F8" s="44"/>
      <c r="H8" s="44"/>
      <c r="J8" s="45"/>
      <c r="L8" s="45"/>
      <c r="N8" s="45"/>
      <c r="P8" s="45"/>
      <c r="R8" s="45"/>
    </row>
    <row r="9" spans="1:19" s="7" customFormat="1" ht="78.75" x14ac:dyDescent="0.25">
      <c r="A9" s="697" t="s">
        <v>994</v>
      </c>
      <c r="B9" s="51" t="s">
        <v>995</v>
      </c>
      <c r="D9" s="8" t="s">
        <v>93</v>
      </c>
      <c r="F9" s="8" t="s">
        <v>93</v>
      </c>
      <c r="G9" s="36"/>
      <c r="H9" s="8" t="s">
        <v>93</v>
      </c>
      <c r="I9" s="36"/>
      <c r="J9" s="329" t="s">
        <v>996</v>
      </c>
      <c r="K9" s="36"/>
      <c r="L9" s="37"/>
      <c r="M9" s="36"/>
      <c r="N9" s="37"/>
      <c r="O9" s="36"/>
      <c r="P9" s="37"/>
      <c r="Q9" s="36"/>
      <c r="R9" s="37"/>
      <c r="S9" s="36"/>
    </row>
    <row r="10" spans="1:19" s="7" customFormat="1" ht="31.5" x14ac:dyDescent="0.25">
      <c r="A10" s="698"/>
      <c r="B10" s="57" t="s">
        <v>997</v>
      </c>
      <c r="D10" s="8" t="s">
        <v>757</v>
      </c>
      <c r="F10" s="8" t="s">
        <v>520</v>
      </c>
      <c r="G10" s="38"/>
      <c r="H10" s="8" t="s">
        <v>93</v>
      </c>
      <c r="I10" s="38"/>
      <c r="J10" s="329" t="s">
        <v>998</v>
      </c>
      <c r="K10" s="38"/>
      <c r="L10" s="37"/>
      <c r="M10" s="38"/>
      <c r="N10" s="37"/>
      <c r="O10" s="38"/>
      <c r="P10" s="37"/>
      <c r="Q10" s="38"/>
      <c r="R10" s="37"/>
      <c r="S10" s="38"/>
    </row>
    <row r="11" spans="1:19" s="7" customFormat="1" ht="31.5" x14ac:dyDescent="0.25">
      <c r="A11" s="698"/>
      <c r="B11" s="57" t="s">
        <v>999</v>
      </c>
      <c r="D11" s="8" t="s">
        <v>757</v>
      </c>
      <c r="F11" s="8" t="s">
        <v>520</v>
      </c>
      <c r="G11" s="36"/>
      <c r="H11" s="8" t="s">
        <v>93</v>
      </c>
      <c r="I11" s="36"/>
      <c r="J11" s="329" t="s">
        <v>998</v>
      </c>
      <c r="K11" s="36"/>
      <c r="L11" s="37"/>
      <c r="M11" s="36"/>
      <c r="N11" s="37"/>
      <c r="O11" s="36"/>
      <c r="P11" s="37"/>
      <c r="Q11" s="36"/>
      <c r="R11" s="37"/>
      <c r="S11" s="36"/>
    </row>
    <row r="12" spans="1:19" s="7" customFormat="1" ht="110.25" x14ac:dyDescent="0.25">
      <c r="A12" s="698"/>
      <c r="B12" s="57" t="s">
        <v>1000</v>
      </c>
      <c r="D12" s="8" t="s">
        <v>1001</v>
      </c>
      <c r="F12" s="8"/>
      <c r="G12" s="36"/>
      <c r="H12" s="8" t="s">
        <v>93</v>
      </c>
      <c r="I12" s="36"/>
      <c r="J12" s="329" t="s">
        <v>998</v>
      </c>
      <c r="K12" s="36"/>
      <c r="L12" s="37"/>
      <c r="M12" s="36"/>
      <c r="N12" s="37"/>
      <c r="O12" s="36"/>
      <c r="P12" s="37"/>
      <c r="Q12" s="36"/>
      <c r="R12" s="37"/>
      <c r="S12" s="36"/>
    </row>
    <row r="13" spans="1:19" s="7" customFormat="1" ht="63" x14ac:dyDescent="0.3">
      <c r="A13" s="698"/>
      <c r="B13" s="57" t="s">
        <v>1002</v>
      </c>
      <c r="D13" s="8" t="s">
        <v>1001</v>
      </c>
      <c r="F13" s="8"/>
      <c r="G13" s="222"/>
      <c r="H13" s="8" t="s">
        <v>93</v>
      </c>
      <c r="I13" s="222"/>
      <c r="J13" s="329" t="s">
        <v>998</v>
      </c>
      <c r="K13" s="222"/>
      <c r="L13" s="37"/>
      <c r="M13" s="222"/>
      <c r="N13" s="37"/>
      <c r="O13" s="222"/>
      <c r="P13" s="37"/>
      <c r="Q13" s="222"/>
      <c r="R13" s="37"/>
      <c r="S13" s="222"/>
    </row>
    <row r="14" spans="1:19" s="7" customFormat="1" ht="110.25" x14ac:dyDescent="0.25">
      <c r="A14" s="698"/>
      <c r="B14" s="51" t="s">
        <v>1003</v>
      </c>
      <c r="D14" s="8" t="s">
        <v>1001</v>
      </c>
      <c r="F14" s="62" t="str">
        <f>IF(D14=[2]Lists!$K$4,"&lt; Input URL to data source &gt;",IF(D14=[2]Lists!$K$5,"&lt; Reference section in EITI Report &gt;",IF(D14=[2]Lists!$K$6,"&lt; Reference evidence of non-applicability &gt;","")))</f>
        <v/>
      </c>
      <c r="G14" s="38"/>
      <c r="H14" s="62" t="s">
        <v>93</v>
      </c>
      <c r="I14" s="38"/>
      <c r="J14" s="329" t="s">
        <v>1004</v>
      </c>
      <c r="K14" s="38"/>
      <c r="L14" s="37"/>
      <c r="M14" s="38"/>
      <c r="N14" s="37"/>
      <c r="O14" s="38"/>
      <c r="P14" s="37"/>
      <c r="Q14" s="38"/>
      <c r="R14" s="37"/>
      <c r="S14" s="38"/>
    </row>
    <row r="15" spans="1:19" s="7" customFormat="1" ht="31.5" x14ac:dyDescent="0.25">
      <c r="A15" s="698"/>
      <c r="B15" s="57" t="s">
        <v>1005</v>
      </c>
      <c r="D15" s="460" t="s">
        <v>757</v>
      </c>
      <c r="F15" s="8" t="s">
        <v>520</v>
      </c>
      <c r="G15" s="36"/>
      <c r="H15" s="8" t="s">
        <v>93</v>
      </c>
      <c r="I15" s="36"/>
      <c r="J15" s="329" t="s">
        <v>998</v>
      </c>
      <c r="K15" s="36"/>
      <c r="L15" s="37"/>
      <c r="M15" s="36"/>
      <c r="N15" s="37"/>
      <c r="O15" s="36"/>
      <c r="P15" s="37"/>
      <c r="Q15" s="36"/>
      <c r="R15" s="37"/>
      <c r="S15" s="36"/>
    </row>
    <row r="16" spans="1:19" s="7" customFormat="1" ht="31.5" x14ac:dyDescent="0.3">
      <c r="A16" s="698"/>
      <c r="B16" s="57" t="s">
        <v>1006</v>
      </c>
      <c r="D16" s="460" t="s">
        <v>757</v>
      </c>
      <c r="F16" s="8" t="s">
        <v>520</v>
      </c>
      <c r="G16" s="222"/>
      <c r="H16" s="8" t="s">
        <v>93</v>
      </c>
      <c r="I16" s="222"/>
      <c r="J16" s="329" t="s">
        <v>998</v>
      </c>
      <c r="K16" s="222"/>
      <c r="L16" s="37"/>
      <c r="M16" s="222"/>
      <c r="N16" s="37"/>
      <c r="O16" s="222"/>
      <c r="P16" s="37"/>
      <c r="Q16" s="222"/>
      <c r="R16" s="37"/>
      <c r="S16" s="222"/>
    </row>
    <row r="17" spans="1:19" s="7" customFormat="1" ht="110.25" x14ac:dyDescent="0.25">
      <c r="A17" s="699"/>
      <c r="B17" s="57" t="s">
        <v>1007</v>
      </c>
      <c r="D17" s="460" t="s">
        <v>1001</v>
      </c>
      <c r="F17" s="8"/>
      <c r="G17" s="36"/>
      <c r="H17" s="8" t="s">
        <v>93</v>
      </c>
      <c r="I17" s="36"/>
      <c r="J17" s="329" t="s">
        <v>998</v>
      </c>
      <c r="K17" s="36"/>
      <c r="L17" s="37"/>
      <c r="M17" s="36"/>
      <c r="N17" s="37"/>
      <c r="O17" s="36"/>
      <c r="P17" s="37"/>
      <c r="Q17" s="36"/>
      <c r="R17" s="37"/>
      <c r="S17" s="36"/>
    </row>
    <row r="18" spans="1:19" s="7" customFormat="1" ht="63" x14ac:dyDescent="0.3">
      <c r="A18" s="272"/>
      <c r="B18" s="57" t="s">
        <v>1002</v>
      </c>
      <c r="D18" s="460" t="s">
        <v>1001</v>
      </c>
      <c r="F18" s="8"/>
      <c r="G18" s="222"/>
      <c r="H18" s="8" t="s">
        <v>93</v>
      </c>
      <c r="I18" s="222"/>
      <c r="J18" s="329" t="s">
        <v>998</v>
      </c>
      <c r="K18" s="222"/>
      <c r="L18" s="37"/>
      <c r="M18" s="222"/>
      <c r="N18" s="37"/>
      <c r="O18" s="222"/>
      <c r="P18" s="37"/>
      <c r="Q18" s="222"/>
      <c r="R18" s="37"/>
      <c r="S18" s="222"/>
    </row>
    <row r="19" spans="1:19" s="7" customFormat="1" ht="48" x14ac:dyDescent="0.3">
      <c r="A19" s="697" t="s">
        <v>1008</v>
      </c>
      <c r="B19" s="51" t="s">
        <v>1009</v>
      </c>
      <c r="D19" s="8" t="s">
        <v>147</v>
      </c>
      <c r="F19" s="490" t="s">
        <v>1010</v>
      </c>
      <c r="G19" s="222"/>
      <c r="H19" s="8" t="s">
        <v>93</v>
      </c>
      <c r="I19" s="222"/>
      <c r="J19" s="329"/>
      <c r="K19" s="222"/>
      <c r="L19" s="37"/>
      <c r="M19" s="222"/>
      <c r="N19" s="37"/>
      <c r="O19" s="222"/>
      <c r="P19" s="37"/>
      <c r="Q19" s="222"/>
      <c r="R19" s="37"/>
      <c r="S19" s="222"/>
    </row>
    <row r="20" spans="1:19" s="7" customFormat="1" ht="97.5" x14ac:dyDescent="0.3">
      <c r="A20" s="698"/>
      <c r="B20" s="57" t="s">
        <v>1011</v>
      </c>
      <c r="D20" s="414">
        <v>5601646</v>
      </c>
      <c r="F20" s="491" t="s">
        <v>1012</v>
      </c>
      <c r="G20" s="222"/>
      <c r="H20" s="8" t="s">
        <v>93</v>
      </c>
      <c r="I20" s="222"/>
      <c r="J20" s="329" t="s">
        <v>1013</v>
      </c>
      <c r="K20" s="222"/>
      <c r="L20" s="37"/>
      <c r="M20" s="222"/>
      <c r="N20" s="37"/>
      <c r="O20" s="222"/>
      <c r="P20" s="37"/>
      <c r="Q20" s="222"/>
      <c r="R20" s="37"/>
      <c r="S20" s="222"/>
    </row>
    <row r="21" spans="1:19" s="7" customFormat="1" ht="31.5" x14ac:dyDescent="0.3">
      <c r="A21" s="698"/>
      <c r="B21" s="57" t="s">
        <v>1014</v>
      </c>
      <c r="D21" s="8" t="s">
        <v>93</v>
      </c>
      <c r="F21" s="8" t="s">
        <v>520</v>
      </c>
      <c r="G21" s="222"/>
      <c r="H21" s="8" t="s">
        <v>93</v>
      </c>
      <c r="I21" s="222"/>
      <c r="J21" s="329"/>
      <c r="K21" s="222"/>
      <c r="L21" s="37"/>
      <c r="M21" s="222"/>
      <c r="N21" s="37"/>
      <c r="O21" s="222"/>
      <c r="P21" s="37"/>
      <c r="Q21" s="222"/>
      <c r="R21" s="37"/>
      <c r="S21" s="222"/>
    </row>
    <row r="22" spans="1:19" s="7" customFormat="1" ht="63" x14ac:dyDescent="0.3">
      <c r="A22" s="699"/>
      <c r="B22" s="57" t="s">
        <v>1015</v>
      </c>
      <c r="D22" s="8" t="s">
        <v>93</v>
      </c>
      <c r="F22" s="8"/>
      <c r="G22" s="222"/>
      <c r="H22" s="8" t="s">
        <v>93</v>
      </c>
      <c r="I22" s="222"/>
      <c r="J22" s="329" t="s">
        <v>998</v>
      </c>
      <c r="K22" s="222"/>
      <c r="L22" s="37"/>
      <c r="M22" s="222"/>
      <c r="N22" s="37"/>
      <c r="O22" s="222"/>
      <c r="P22" s="37"/>
      <c r="Q22" s="222"/>
      <c r="R22" s="37"/>
      <c r="S22" s="222"/>
    </row>
    <row r="23" spans="1:19" s="221" customFormat="1" x14ac:dyDescent="0.3">
      <c r="A23" s="220"/>
    </row>
  </sheetData>
  <mergeCells count="2">
    <mergeCell ref="A9:A17"/>
    <mergeCell ref="A19:A22"/>
  </mergeCells>
  <hyperlinks>
    <hyperlink ref="F19" r:id="rId1" xr:uid="{2746C7C3-737B-4CE0-B888-7A2FC63975BC}"/>
    <hyperlink ref="F20" r:id="rId2" xr:uid="{89A5F4EC-B97B-48E8-87F5-B4A16C10A36A}"/>
  </hyperlinks>
  <pageMargins left="0.7" right="0.7" top="0.75" bottom="0.75" header="0.3" footer="0.3"/>
  <pageSetup paperSize="8" orientation="landscape" horizontalDpi="1200" verticalDpi="1200"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F3B51-84DD-2149-9E4A-CA6371B6EA9C}">
  <sheetPr codeName="Sheet28">
    <tabColor theme="2" tint="-9.9978637043366805E-2"/>
  </sheetPr>
  <dimension ref="A1:S19"/>
  <sheetViews>
    <sheetView zoomScale="90" zoomScaleNormal="90" workbookViewId="0">
      <selection activeCell="D24" sqref="D24"/>
    </sheetView>
  </sheetViews>
  <sheetFormatPr defaultColWidth="10.5" defaultRowHeight="16.5" x14ac:dyDescent="0.3"/>
  <cols>
    <col min="1" max="1" width="15" style="219" customWidth="1"/>
    <col min="2" max="2" width="35" style="219" customWidth="1"/>
    <col min="3" max="3" width="3" style="219" customWidth="1"/>
    <col min="4" max="4" width="25" style="219" customWidth="1"/>
    <col min="5" max="5" width="3" style="219" customWidth="1"/>
    <col min="6" max="6" width="25" style="219" customWidth="1"/>
    <col min="7" max="7" width="3" style="219" customWidth="1"/>
    <col min="8" max="8" width="25" style="219" customWidth="1"/>
    <col min="9" max="9" width="3"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x14ac:dyDescent="0.45">
      <c r="A1" s="218" t="s">
        <v>1016</v>
      </c>
    </row>
    <row r="3" spans="1:19" s="38" customFormat="1" ht="126" x14ac:dyDescent="0.25">
      <c r="A3" s="261" t="s">
        <v>1017</v>
      </c>
      <c r="B3" s="54" t="s">
        <v>1018</v>
      </c>
      <c r="D3" s="8" t="s">
        <v>807</v>
      </c>
      <c r="F3" s="55"/>
      <c r="H3" s="318"/>
      <c r="J3" s="453" t="s">
        <v>160</v>
      </c>
      <c r="L3" s="37"/>
      <c r="N3" s="37"/>
      <c r="P3" s="37"/>
      <c r="R3" s="37"/>
    </row>
    <row r="4" spans="1:19" s="36" customFormat="1" ht="19.5" x14ac:dyDescent="0.25">
      <c r="A4" s="53"/>
      <c r="B4" s="44"/>
      <c r="D4" s="44"/>
      <c r="F4" s="44"/>
      <c r="H4" s="44"/>
      <c r="J4" s="45"/>
      <c r="L4" s="45"/>
    </row>
    <row r="5" spans="1:19" s="50" customFormat="1" ht="97.5" x14ac:dyDescent="0.2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x14ac:dyDescent="0.25">
      <c r="A6" s="53"/>
      <c r="B6" s="44"/>
      <c r="D6" s="44"/>
      <c r="F6" s="44"/>
      <c r="H6" s="44"/>
      <c r="J6" s="45"/>
      <c r="L6" s="45"/>
      <c r="N6" s="45"/>
      <c r="P6" s="45"/>
      <c r="R6" s="45"/>
    </row>
    <row r="7" spans="1:19" s="38" customFormat="1" ht="47.25" x14ac:dyDescent="0.25">
      <c r="A7" s="261" t="s">
        <v>161</v>
      </c>
      <c r="B7" s="54" t="s">
        <v>1019</v>
      </c>
      <c r="D7" s="8" t="s">
        <v>809</v>
      </c>
      <c r="F7" s="55"/>
      <c r="H7" s="55"/>
      <c r="J7" s="46" t="s">
        <v>1020</v>
      </c>
    </row>
    <row r="8" spans="1:19" s="36" customFormat="1" ht="19.5" x14ac:dyDescent="0.25">
      <c r="A8" s="53"/>
      <c r="B8" s="44"/>
      <c r="D8" s="44"/>
      <c r="F8" s="44"/>
      <c r="H8" s="44"/>
      <c r="J8" s="45"/>
      <c r="L8" s="45"/>
      <c r="N8" s="45"/>
      <c r="P8" s="45"/>
      <c r="R8" s="45"/>
    </row>
    <row r="9" spans="1:19" s="7" customFormat="1" ht="47.25" x14ac:dyDescent="0.25">
      <c r="A9" s="595" t="s">
        <v>1021</v>
      </c>
      <c r="B9" s="51" t="s">
        <v>1022</v>
      </c>
      <c r="D9" s="8" t="s">
        <v>807</v>
      </c>
      <c r="F9" s="8" t="str">
        <f>IF(D9=[2]Lists!$K$4,"&lt; Input URL to data source &gt;",IF(D9=[2]Lists!$K$5,"&lt; Reference section in EITI Report or URL &gt;",IF(D9=[2]Lists!$K$6,"&lt; Reference evidence of non-applicability &gt;","")))</f>
        <v/>
      </c>
      <c r="G9" s="36"/>
      <c r="H9" s="8" t="str">
        <f>IF(F9=[2]Lists!$K$4,"&lt; Input URL to data source &gt;",IF(F9=[2]Lists!$K$5,"&lt; Reference section in EITI Report or URL &gt;",IF(F9=[2]Lists!$K$6,"&lt; Reference evidence of non-applicability &gt;","")))</f>
        <v/>
      </c>
      <c r="I9" s="36"/>
      <c r="J9" s="684" t="s">
        <v>1023</v>
      </c>
      <c r="K9" s="36"/>
      <c r="L9" s="37"/>
      <c r="M9" s="36"/>
      <c r="N9" s="37"/>
      <c r="O9" s="36"/>
      <c r="P9" s="37"/>
      <c r="Q9" s="36"/>
      <c r="R9" s="37"/>
      <c r="S9" s="36"/>
    </row>
    <row r="10" spans="1:19" s="7" customFormat="1" ht="47.25" x14ac:dyDescent="0.25">
      <c r="A10" s="619"/>
      <c r="B10" s="57" t="s">
        <v>1024</v>
      </c>
      <c r="D10" s="8" t="s">
        <v>807</v>
      </c>
      <c r="F10" s="8" t="s">
        <v>520</v>
      </c>
      <c r="G10" s="38"/>
      <c r="H10" s="8" t="s">
        <v>520</v>
      </c>
      <c r="I10" s="38"/>
      <c r="J10" s="682"/>
      <c r="K10" s="38"/>
      <c r="L10" s="37"/>
      <c r="M10" s="38"/>
      <c r="N10" s="37"/>
      <c r="O10" s="38"/>
      <c r="P10" s="37"/>
      <c r="Q10" s="38"/>
      <c r="R10" s="37"/>
      <c r="S10" s="38"/>
    </row>
    <row r="11" spans="1:19" s="7" customFormat="1" ht="78.75" x14ac:dyDescent="0.25">
      <c r="A11" s="619"/>
      <c r="B11" s="57" t="s">
        <v>1025</v>
      </c>
      <c r="D11" s="8" t="s">
        <v>807</v>
      </c>
      <c r="F11" s="8"/>
      <c r="G11" s="38"/>
      <c r="H11" s="8"/>
      <c r="I11" s="38"/>
      <c r="J11" s="682"/>
      <c r="K11" s="38"/>
      <c r="L11" s="37"/>
      <c r="M11" s="38"/>
      <c r="N11" s="37"/>
      <c r="O11" s="38"/>
      <c r="P11" s="37"/>
      <c r="Q11" s="38"/>
      <c r="R11" s="37"/>
      <c r="S11" s="38"/>
    </row>
    <row r="12" spans="1:19" s="7" customFormat="1" ht="47.25" x14ac:dyDescent="0.25">
      <c r="A12" s="619"/>
      <c r="B12" s="57" t="s">
        <v>1026</v>
      </c>
      <c r="D12" s="8" t="s">
        <v>807</v>
      </c>
      <c r="F12" s="8"/>
      <c r="G12" s="38"/>
      <c r="H12" s="8"/>
      <c r="I12" s="38"/>
      <c r="J12" s="682"/>
      <c r="K12" s="38"/>
      <c r="L12" s="37"/>
      <c r="M12" s="38"/>
      <c r="N12" s="37"/>
      <c r="O12" s="38"/>
      <c r="P12" s="37"/>
      <c r="Q12" s="38"/>
      <c r="R12" s="37"/>
      <c r="S12" s="38"/>
    </row>
    <row r="13" spans="1:19" s="7" customFormat="1" ht="69" customHeight="1" x14ac:dyDescent="0.25">
      <c r="A13" s="619"/>
      <c r="B13" s="57" t="s">
        <v>1027</v>
      </c>
      <c r="D13" s="8" t="s">
        <v>807</v>
      </c>
      <c r="F13" s="8"/>
      <c r="G13" s="38"/>
      <c r="H13" s="8"/>
      <c r="I13" s="38"/>
      <c r="J13" s="683"/>
      <c r="K13" s="38"/>
      <c r="L13" s="37"/>
      <c r="M13" s="38"/>
      <c r="N13" s="37"/>
      <c r="O13" s="38"/>
      <c r="P13" s="37"/>
      <c r="Q13" s="38"/>
      <c r="R13" s="37"/>
      <c r="S13" s="38"/>
    </row>
    <row r="14" spans="1:19" s="222" customFormat="1" x14ac:dyDescent="0.3">
      <c r="A14" s="225"/>
    </row>
    <row r="15" spans="1:19" s="7" customFormat="1" ht="47.25" x14ac:dyDescent="0.25">
      <c r="A15" s="595" t="s">
        <v>1028</v>
      </c>
      <c r="B15" s="51" t="s">
        <v>1022</v>
      </c>
      <c r="D15" s="8" t="s">
        <v>807</v>
      </c>
      <c r="F15" s="8" t="str">
        <f>IF(D15=[2]Lists!$K$4,"&lt; Input URL to data source &gt;",IF(D15=[2]Lists!$K$5,"&lt; Reference section in EITI Report or URL &gt;",IF(D15=[2]Lists!$K$6,"&lt; Reference evidence of non-applicability &gt;","")))</f>
        <v/>
      </c>
      <c r="G15" s="36"/>
      <c r="H15" s="8" t="str">
        <f>IF(F15=[2]Lists!$K$4,"&lt; Input URL to data source &gt;",IF(F15=[2]Lists!$K$5,"&lt; Reference section in EITI Report or URL &gt;",IF(F15=[2]Lists!$K$6,"&lt; Reference evidence of non-applicability &gt;","")))</f>
        <v/>
      </c>
      <c r="I15" s="36"/>
      <c r="J15" s="681" t="s">
        <v>998</v>
      </c>
      <c r="K15" s="36"/>
      <c r="L15" s="37"/>
      <c r="M15" s="36"/>
      <c r="N15" s="37"/>
      <c r="O15" s="36"/>
      <c r="P15" s="37"/>
      <c r="Q15" s="36"/>
      <c r="R15" s="37"/>
      <c r="S15" s="36"/>
    </row>
    <row r="16" spans="1:19" s="7" customFormat="1" ht="47.25" x14ac:dyDescent="0.25">
      <c r="A16" s="619"/>
      <c r="B16" s="57" t="s">
        <v>1024</v>
      </c>
      <c r="D16" s="8" t="s">
        <v>807</v>
      </c>
      <c r="F16" s="8" t="s">
        <v>520</v>
      </c>
      <c r="G16" s="38"/>
      <c r="H16" s="8" t="s">
        <v>520</v>
      </c>
      <c r="I16" s="38"/>
      <c r="J16" s="682"/>
      <c r="K16" s="38"/>
      <c r="L16" s="37"/>
      <c r="M16" s="38"/>
      <c r="N16" s="37"/>
      <c r="O16" s="38"/>
      <c r="P16" s="37"/>
      <c r="Q16" s="38"/>
      <c r="R16" s="37"/>
      <c r="S16" s="38"/>
    </row>
    <row r="17" spans="1:19" s="7" customFormat="1" ht="78.75" x14ac:dyDescent="0.25">
      <c r="A17" s="619"/>
      <c r="B17" s="57" t="s">
        <v>1025</v>
      </c>
      <c r="D17" s="8" t="s">
        <v>807</v>
      </c>
      <c r="F17" s="8"/>
      <c r="G17" s="38"/>
      <c r="H17" s="8"/>
      <c r="I17" s="38"/>
      <c r="J17" s="682"/>
      <c r="K17" s="38"/>
      <c r="L17" s="37"/>
      <c r="M17" s="38"/>
      <c r="N17" s="37"/>
      <c r="O17" s="38"/>
      <c r="P17" s="37"/>
      <c r="Q17" s="38"/>
      <c r="R17" s="37"/>
      <c r="S17" s="38"/>
    </row>
    <row r="18" spans="1:19" s="7" customFormat="1" ht="47.25" x14ac:dyDescent="0.25">
      <c r="A18" s="619"/>
      <c r="B18" s="57" t="s">
        <v>1026</v>
      </c>
      <c r="D18" s="8" t="s">
        <v>807</v>
      </c>
      <c r="F18" s="8"/>
      <c r="G18" s="38"/>
      <c r="H18" s="8"/>
      <c r="I18" s="38"/>
      <c r="J18" s="682"/>
      <c r="K18" s="38"/>
      <c r="L18" s="37"/>
      <c r="M18" s="38"/>
      <c r="N18" s="37"/>
      <c r="O18" s="38"/>
      <c r="P18" s="37"/>
      <c r="Q18" s="38"/>
      <c r="R18" s="37"/>
      <c r="S18" s="38"/>
    </row>
    <row r="19" spans="1:19" s="9" customFormat="1" ht="69" customHeight="1" x14ac:dyDescent="0.25">
      <c r="A19" s="700"/>
      <c r="B19" s="58" t="s">
        <v>1027</v>
      </c>
      <c r="D19" s="8" t="s">
        <v>807</v>
      </c>
      <c r="F19" s="10"/>
      <c r="G19" s="59"/>
      <c r="H19" s="10"/>
      <c r="I19" s="59"/>
      <c r="J19" s="683"/>
      <c r="K19" s="59"/>
      <c r="L19" s="39"/>
      <c r="M19" s="59"/>
      <c r="N19" s="39"/>
      <c r="O19" s="59"/>
      <c r="P19" s="39"/>
      <c r="Q19" s="59"/>
      <c r="R19" s="39"/>
      <c r="S19" s="59"/>
    </row>
  </sheetData>
  <mergeCells count="4">
    <mergeCell ref="A9:A13"/>
    <mergeCell ref="A15:A19"/>
    <mergeCell ref="J9:J13"/>
    <mergeCell ref="J15:J19"/>
  </mergeCells>
  <pageMargins left="0.7" right="0.7" top="0.75" bottom="0.75" header="0.3" footer="0.3"/>
  <pageSetup paperSize="8"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6749B-3E9E-B647-8AEA-6784F9E739CD}">
  <sheetPr codeName="Sheet3">
    <tabColor theme="2" tint="-9.9978637043366805E-2"/>
  </sheetPr>
  <dimension ref="A1:S24"/>
  <sheetViews>
    <sheetView zoomScale="60" zoomScaleNormal="60" zoomScalePageLayoutView="80" workbookViewId="0">
      <selection activeCell="J24" sqref="J24"/>
    </sheetView>
  </sheetViews>
  <sheetFormatPr defaultColWidth="10.5" defaultRowHeight="16.5" x14ac:dyDescent="0.3"/>
  <cols>
    <col min="1" max="1" width="14" style="224" customWidth="1"/>
    <col min="2" max="2" width="48" style="219" customWidth="1"/>
    <col min="3" max="3" width="3" style="219" customWidth="1"/>
    <col min="4" max="4" width="28.375" style="219" customWidth="1"/>
    <col min="5" max="5" width="3" style="219" customWidth="1"/>
    <col min="6" max="6" width="40.125" style="219" customWidth="1"/>
    <col min="7" max="7" width="3" style="219" customWidth="1"/>
    <col min="8" max="8" width="18.875" style="219" customWidth="1"/>
    <col min="9" max="9" width="3" style="219" customWidth="1"/>
    <col min="10" max="10" width="39"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x14ac:dyDescent="0.45">
      <c r="A1" s="235" t="s">
        <v>123</v>
      </c>
    </row>
    <row r="3" spans="1:19" s="38" customFormat="1" ht="75" customHeight="1" x14ac:dyDescent="0.25">
      <c r="A3" s="261" t="s">
        <v>124</v>
      </c>
      <c r="B3" s="54" t="s">
        <v>125</v>
      </c>
      <c r="D3" s="8" t="s">
        <v>126</v>
      </c>
      <c r="F3" s="55"/>
      <c r="H3" s="449"/>
      <c r="J3" s="454" t="s">
        <v>127</v>
      </c>
      <c r="L3" s="37"/>
      <c r="N3" s="37"/>
      <c r="P3" s="37"/>
      <c r="R3" s="37"/>
    </row>
    <row r="4" spans="1:19" s="38" customFormat="1" ht="15" customHeight="1" x14ac:dyDescent="0.25">
      <c r="A4" s="261"/>
      <c r="B4" s="54"/>
      <c r="D4" s="77"/>
      <c r="F4" s="77"/>
      <c r="H4" s="77"/>
      <c r="J4" s="7"/>
      <c r="L4" s="7"/>
      <c r="N4" s="7"/>
      <c r="P4" s="7"/>
      <c r="R4" s="7"/>
    </row>
    <row r="5" spans="1:19" s="50" customFormat="1" ht="97.5" x14ac:dyDescent="0.25">
      <c r="A5" s="64"/>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x14ac:dyDescent="0.25">
      <c r="A6" s="65"/>
      <c r="B6" s="44"/>
      <c r="D6" s="44"/>
      <c r="F6" s="44"/>
      <c r="H6" s="44"/>
      <c r="J6" s="45"/>
      <c r="L6" s="45"/>
      <c r="N6" s="45"/>
      <c r="P6" s="45"/>
      <c r="R6" s="45"/>
    </row>
    <row r="7" spans="1:19" s="7" customFormat="1" ht="25.5" customHeight="1" x14ac:dyDescent="0.25">
      <c r="A7" s="595" t="s">
        <v>137</v>
      </c>
      <c r="B7" s="60" t="s">
        <v>138</v>
      </c>
      <c r="D7" s="26"/>
      <c r="F7" s="26"/>
      <c r="H7" s="26"/>
      <c r="K7" s="16"/>
      <c r="L7" s="16"/>
      <c r="M7" s="16"/>
      <c r="N7" s="16"/>
      <c r="O7" s="16"/>
      <c r="P7" s="16"/>
      <c r="Q7" s="16"/>
      <c r="R7" s="16"/>
      <c r="S7" s="16"/>
    </row>
    <row r="8" spans="1:19" s="7" customFormat="1" ht="35.1" customHeight="1" x14ac:dyDescent="0.25">
      <c r="A8" s="596"/>
      <c r="B8" s="61" t="s">
        <v>139</v>
      </c>
      <c r="D8" s="8" t="s">
        <v>93</v>
      </c>
      <c r="F8" s="8" t="s">
        <v>93</v>
      </c>
      <c r="G8" s="82"/>
      <c r="H8" s="8" t="s">
        <v>93</v>
      </c>
      <c r="J8" s="597" t="s">
        <v>140</v>
      </c>
      <c r="K8" s="452"/>
      <c r="L8" s="37"/>
      <c r="M8" s="36"/>
      <c r="N8" s="37"/>
      <c r="O8" s="36"/>
      <c r="P8" s="37"/>
      <c r="Q8" s="36"/>
      <c r="R8" s="37"/>
      <c r="S8" s="36"/>
    </row>
    <row r="9" spans="1:19" s="7" customFormat="1" ht="24.95" customHeight="1" x14ac:dyDescent="0.25">
      <c r="A9" s="596"/>
      <c r="B9" s="61" t="s">
        <v>141</v>
      </c>
      <c r="D9" s="8" t="s">
        <v>93</v>
      </c>
      <c r="F9" s="8" t="s">
        <v>93</v>
      </c>
      <c r="H9" s="8" t="s">
        <v>93</v>
      </c>
      <c r="J9" s="598"/>
      <c r="K9" s="38"/>
      <c r="L9" s="37"/>
      <c r="M9" s="38"/>
      <c r="N9" s="37"/>
      <c r="O9" s="38"/>
      <c r="P9" s="37"/>
      <c r="Q9" s="38"/>
      <c r="R9" s="37"/>
      <c r="S9" s="38"/>
    </row>
    <row r="10" spans="1:19" s="7" customFormat="1" ht="45" customHeight="1" x14ac:dyDescent="0.25">
      <c r="A10" s="596"/>
      <c r="B10" s="61" t="s">
        <v>142</v>
      </c>
      <c r="D10" s="8" t="s">
        <v>93</v>
      </c>
      <c r="F10" s="8" t="s">
        <v>93</v>
      </c>
      <c r="H10" s="8" t="s">
        <v>93</v>
      </c>
      <c r="J10" s="598"/>
      <c r="K10" s="36"/>
      <c r="L10" s="37"/>
      <c r="M10" s="36"/>
      <c r="N10" s="37"/>
      <c r="O10" s="36"/>
      <c r="P10" s="37"/>
      <c r="Q10" s="36"/>
      <c r="R10" s="37"/>
      <c r="S10" s="36"/>
    </row>
    <row r="11" spans="1:19" s="7" customFormat="1" ht="33.950000000000003" customHeight="1" x14ac:dyDescent="0.25">
      <c r="A11" s="596"/>
      <c r="B11" s="61" t="s">
        <v>143</v>
      </c>
      <c r="D11" s="8" t="s">
        <v>93</v>
      </c>
      <c r="F11" s="8" t="s">
        <v>93</v>
      </c>
      <c r="H11" s="8" t="s">
        <v>93</v>
      </c>
      <c r="J11" s="598"/>
      <c r="K11" s="16"/>
      <c r="L11" s="37"/>
      <c r="M11" s="16"/>
      <c r="N11" s="37"/>
      <c r="O11" s="16"/>
      <c r="P11" s="37"/>
      <c r="Q11" s="16"/>
      <c r="R11" s="37"/>
      <c r="S11" s="16"/>
    </row>
    <row r="12" spans="1:19" s="222" customFormat="1" ht="53.1" customHeight="1" x14ac:dyDescent="0.3">
      <c r="A12" s="596"/>
      <c r="B12" s="61" t="s">
        <v>144</v>
      </c>
      <c r="D12" s="8" t="s">
        <v>93</v>
      </c>
      <c r="E12" s="7"/>
      <c r="F12" s="8" t="s">
        <v>93</v>
      </c>
      <c r="H12" s="8" t="s">
        <v>93</v>
      </c>
      <c r="I12" s="7"/>
      <c r="J12" s="598"/>
      <c r="K12" s="16"/>
      <c r="L12" s="37"/>
      <c r="M12" s="16"/>
      <c r="N12" s="37"/>
      <c r="O12" s="16"/>
      <c r="P12" s="37"/>
      <c r="Q12" s="16"/>
      <c r="R12" s="37"/>
      <c r="S12" s="16"/>
    </row>
    <row r="13" spans="1:19" s="222" customFormat="1" ht="129.94999999999999" customHeight="1" x14ac:dyDescent="0.3">
      <c r="A13" s="596"/>
      <c r="B13" s="61" t="s">
        <v>145</v>
      </c>
      <c r="D13" s="8" t="s">
        <v>93</v>
      </c>
      <c r="E13" s="7"/>
      <c r="F13" s="8" t="s">
        <v>93</v>
      </c>
      <c r="H13" s="8" t="s">
        <v>93</v>
      </c>
      <c r="I13" s="7"/>
      <c r="J13" s="599"/>
      <c r="K13" s="16"/>
      <c r="L13" s="37"/>
      <c r="M13" s="16"/>
      <c r="N13" s="37"/>
      <c r="O13" s="16"/>
      <c r="P13" s="37"/>
      <c r="Q13" s="16"/>
      <c r="R13" s="37"/>
      <c r="S13" s="16"/>
    </row>
    <row r="14" spans="1:19" s="222" customFormat="1" ht="15.95" customHeight="1" x14ac:dyDescent="0.3">
      <c r="A14" s="227"/>
      <c r="B14" s="61"/>
      <c r="L14" s="7"/>
      <c r="N14" s="7"/>
      <c r="P14" s="7"/>
      <c r="R14" s="7"/>
    </row>
    <row r="15" spans="1:19" s="222" customFormat="1" x14ac:dyDescent="0.3">
      <c r="A15" s="595" t="s">
        <v>146</v>
      </c>
      <c r="B15" s="60" t="s">
        <v>138</v>
      </c>
      <c r="C15" s="7"/>
      <c r="D15" s="26"/>
      <c r="E15" s="7"/>
      <c r="F15" s="26"/>
      <c r="G15" s="7"/>
      <c r="H15" s="26"/>
      <c r="I15" s="7"/>
      <c r="J15" s="7"/>
      <c r="L15" s="7"/>
      <c r="N15" s="7"/>
      <c r="P15" s="7"/>
      <c r="R15" s="7"/>
    </row>
    <row r="16" spans="1:19" s="222" customFormat="1" x14ac:dyDescent="0.3">
      <c r="A16" s="596"/>
      <c r="B16" s="604" t="s">
        <v>139</v>
      </c>
      <c r="C16" s="7"/>
      <c r="D16" s="606" t="s">
        <v>147</v>
      </c>
      <c r="E16" s="349"/>
      <c r="F16" s="315" t="s">
        <v>148</v>
      </c>
      <c r="G16" s="7"/>
      <c r="H16" s="606" t="s">
        <v>93</v>
      </c>
      <c r="I16" s="7"/>
      <c r="J16" s="600" t="s">
        <v>149</v>
      </c>
      <c r="L16" s="37"/>
      <c r="N16" s="37"/>
      <c r="P16" s="37"/>
      <c r="R16" s="37"/>
    </row>
    <row r="17" spans="1:18" s="222" customFormat="1" x14ac:dyDescent="0.3">
      <c r="A17" s="596"/>
      <c r="B17" s="605"/>
      <c r="C17" s="7"/>
      <c r="D17" s="607"/>
      <c r="E17" s="349"/>
      <c r="F17" s="286" t="s">
        <v>150</v>
      </c>
      <c r="G17" s="7"/>
      <c r="H17" s="607"/>
      <c r="I17" s="7"/>
      <c r="J17" s="601"/>
      <c r="L17" s="37"/>
      <c r="N17" s="37"/>
      <c r="P17" s="37"/>
      <c r="R17" s="37"/>
    </row>
    <row r="18" spans="1:18" s="222" customFormat="1" x14ac:dyDescent="0.3">
      <c r="A18" s="596"/>
      <c r="B18" s="61" t="s">
        <v>141</v>
      </c>
      <c r="C18" s="7"/>
      <c r="D18" s="8" t="s">
        <v>147</v>
      </c>
      <c r="E18" s="349"/>
      <c r="F18" s="315" t="s">
        <v>151</v>
      </c>
      <c r="G18" s="7"/>
      <c r="H18" s="8" t="s">
        <v>93</v>
      </c>
      <c r="I18" s="7"/>
      <c r="J18" s="602"/>
      <c r="L18" s="37"/>
      <c r="N18" s="37"/>
      <c r="P18" s="37"/>
      <c r="R18" s="37"/>
    </row>
    <row r="19" spans="1:18" s="222" customFormat="1" x14ac:dyDescent="0.3">
      <c r="A19" s="596"/>
      <c r="B19" s="61" t="s">
        <v>142</v>
      </c>
      <c r="C19" s="7"/>
      <c r="D19" s="8" t="s">
        <v>147</v>
      </c>
      <c r="E19" s="349"/>
      <c r="F19" s="315" t="s">
        <v>152</v>
      </c>
      <c r="G19" s="7"/>
      <c r="H19" s="8" t="s">
        <v>93</v>
      </c>
      <c r="I19" s="7"/>
      <c r="J19" s="602"/>
      <c r="L19" s="37"/>
      <c r="N19" s="37"/>
      <c r="P19" s="37"/>
      <c r="R19" s="37"/>
    </row>
    <row r="20" spans="1:18" s="222" customFormat="1" x14ac:dyDescent="0.3">
      <c r="A20" s="596"/>
      <c r="B20" s="61" t="s">
        <v>143</v>
      </c>
      <c r="C20" s="7"/>
      <c r="D20" s="8" t="s">
        <v>147</v>
      </c>
      <c r="E20" s="349"/>
      <c r="F20" s="315" t="s">
        <v>153</v>
      </c>
      <c r="G20" s="7"/>
      <c r="H20" s="8" t="s">
        <v>93</v>
      </c>
      <c r="I20" s="7"/>
      <c r="J20" s="602"/>
      <c r="L20" s="37"/>
      <c r="N20" s="37"/>
      <c r="P20" s="37"/>
      <c r="R20" s="37"/>
    </row>
    <row r="21" spans="1:18" s="222" customFormat="1" x14ac:dyDescent="0.3">
      <c r="A21" s="596"/>
      <c r="B21" s="61" t="s">
        <v>144</v>
      </c>
      <c r="D21" s="8" t="s">
        <v>147</v>
      </c>
      <c r="E21" s="349"/>
      <c r="F21" s="315" t="s">
        <v>154</v>
      </c>
      <c r="H21" s="8" t="s">
        <v>93</v>
      </c>
      <c r="I21" s="7"/>
      <c r="J21" s="602"/>
      <c r="L21" s="37"/>
      <c r="N21" s="37"/>
      <c r="P21" s="37"/>
      <c r="R21" s="37"/>
    </row>
    <row r="22" spans="1:18" s="222" customFormat="1" ht="39.6" customHeight="1" x14ac:dyDescent="0.3">
      <c r="A22" s="596"/>
      <c r="B22" s="61" t="s">
        <v>145</v>
      </c>
      <c r="D22" s="8" t="s">
        <v>147</v>
      </c>
      <c r="E22" s="349"/>
      <c r="F22" s="401" t="s">
        <v>155</v>
      </c>
      <c r="H22" s="8" t="s">
        <v>93</v>
      </c>
      <c r="I22" s="7"/>
      <c r="J22" s="603"/>
      <c r="L22" s="37"/>
      <c r="N22" s="37"/>
      <c r="P22" s="37"/>
      <c r="R22" s="37"/>
    </row>
    <row r="23" spans="1:18" s="222" customFormat="1" x14ac:dyDescent="0.3">
      <c r="A23" s="227"/>
      <c r="E23" s="350"/>
      <c r="F23" s="288"/>
    </row>
    <row r="24" spans="1:18" s="221" customFormat="1" x14ac:dyDescent="0.3">
      <c r="A24" s="223"/>
    </row>
  </sheetData>
  <mergeCells count="7">
    <mergeCell ref="A7:A13"/>
    <mergeCell ref="A15:A22"/>
    <mergeCell ref="J8:J13"/>
    <mergeCell ref="J16:J22"/>
    <mergeCell ref="B16:B17"/>
    <mergeCell ref="D16:D17"/>
    <mergeCell ref="H16:H17"/>
  </mergeCells>
  <hyperlinks>
    <hyperlink ref="F16" r:id="rId1" display="https://www.norskpetroleum.no/en/framework/" xr:uid="{1314E9D6-892F-4A1D-A422-EB8963974AEE}"/>
    <hyperlink ref="F18" r:id="rId2" display="https://www.norskpetroleum.no/en/framework/state-organisation-of-petroleum-activites/" xr:uid="{C6DBFB7E-8DE3-4476-9CA4-59C02F87A6CA}"/>
    <hyperlink ref="F20" r:id="rId3" display="https://www.norskpetroleum.no/en/economy/petroleum-tax/" xr:uid="{BFCF193C-94F0-443A-AC82-D7866A81E45A}"/>
    <hyperlink ref="F21" r:id="rId4" display="https://www.norskpetroleum.no/en/economy/petroleum-tax/" xr:uid="{C2697BD7-3EAD-4E76-92A6-11417C25469C}"/>
    <hyperlink ref="F19" r:id="rId5" display="https://www.norskpetroleum.no/en/framework/" xr:uid="{F8B6661B-B27A-4314-8776-131ED08160AD}"/>
    <hyperlink ref="F22" r:id="rId6" display="https://www.norskpetroleum.no/en         " xr:uid="{16B8980E-2BDF-4D5A-B9F7-6C45E1ED1F36}"/>
    <hyperlink ref="F17" r:id="rId7" display="https://www.npd.no/en/regulations/" xr:uid="{F7AF9565-4574-4A6E-AD1C-0F8B324CC0D6}"/>
  </hyperlinks>
  <pageMargins left="0.70866141732283505" right="0.70866141732283505" top="0.74803149606299202" bottom="0.74803149606299202" header="0.31496062992126" footer="0.31496062992126"/>
  <pageSetup paperSize="8" orientation="landscape" horizontalDpi="1200" verticalDpi="1200" r:id="rId8"/>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2ABCA-F753-6946-9B48-EB497CBE7327}">
  <sheetPr codeName="Sheet29">
    <tabColor theme="2" tint="-9.9978637043366805E-2"/>
  </sheetPr>
  <dimension ref="A1:S22"/>
  <sheetViews>
    <sheetView topLeftCell="B25" zoomScale="90" zoomScaleNormal="90" workbookViewId="0">
      <selection activeCell="D4" sqref="D4"/>
    </sheetView>
  </sheetViews>
  <sheetFormatPr defaultColWidth="10.5" defaultRowHeight="16.5" x14ac:dyDescent="0.3"/>
  <cols>
    <col min="1" max="1" width="22" style="224" customWidth="1"/>
    <col min="2" max="2" width="33.5" style="219" customWidth="1"/>
    <col min="3" max="3" width="3.375" style="219" customWidth="1"/>
    <col min="4" max="4" width="25" style="219" customWidth="1"/>
    <col min="5" max="5" width="3.375" style="219" customWidth="1"/>
    <col min="6" max="6" width="25" style="219" customWidth="1"/>
    <col min="7" max="7" width="3.375" style="219" customWidth="1"/>
    <col min="8" max="8" width="25" style="219" customWidth="1"/>
    <col min="9" max="9" width="3.375"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x14ac:dyDescent="0.45">
      <c r="A1" s="218" t="s">
        <v>1029</v>
      </c>
    </row>
    <row r="3" spans="1:19" s="38" customFormat="1" ht="110.25" x14ac:dyDescent="0.25">
      <c r="A3" s="261" t="s">
        <v>1030</v>
      </c>
      <c r="B3" s="54" t="s">
        <v>1031</v>
      </c>
      <c r="D3" s="8" t="s">
        <v>472</v>
      </c>
      <c r="F3" s="55"/>
      <c r="H3" s="318"/>
      <c r="J3" s="453" t="s">
        <v>160</v>
      </c>
      <c r="L3" s="37"/>
      <c r="N3" s="37"/>
      <c r="P3" s="37"/>
      <c r="R3" s="37"/>
    </row>
    <row r="4" spans="1:19" s="36" customFormat="1" ht="19.5" x14ac:dyDescent="0.25">
      <c r="A4" s="65"/>
      <c r="B4" s="44"/>
      <c r="D4" s="44"/>
      <c r="F4" s="44"/>
      <c r="H4" s="44"/>
      <c r="J4" s="45"/>
      <c r="L4" s="45"/>
      <c r="N4" s="45"/>
      <c r="P4" s="45"/>
      <c r="R4" s="45"/>
    </row>
    <row r="5" spans="1:19" s="50" customFormat="1" ht="97.5" x14ac:dyDescent="0.25">
      <c r="A5" s="64"/>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x14ac:dyDescent="0.25">
      <c r="A6" s="65"/>
      <c r="B6" s="44"/>
      <c r="D6" s="44"/>
      <c r="F6" s="281"/>
      <c r="H6" s="44"/>
      <c r="J6" s="45"/>
      <c r="L6" s="45"/>
      <c r="N6" s="45"/>
      <c r="P6" s="45"/>
      <c r="R6" s="45"/>
    </row>
    <row r="7" spans="1:19" s="7" customFormat="1" ht="48" x14ac:dyDescent="0.2">
      <c r="A7" s="66"/>
      <c r="B7" s="63" t="s">
        <v>1032</v>
      </c>
      <c r="D7" s="8" t="s">
        <v>147</v>
      </c>
      <c r="F7" s="401" t="s">
        <v>1033</v>
      </c>
      <c r="G7" s="36"/>
      <c r="H7" s="8" t="s">
        <v>93</v>
      </c>
      <c r="I7" s="36"/>
      <c r="J7" s="329"/>
      <c r="K7" s="36"/>
      <c r="L7" s="37"/>
      <c r="M7" s="36"/>
      <c r="N7" s="37"/>
      <c r="O7" s="36"/>
      <c r="P7" s="37"/>
      <c r="Q7" s="36"/>
      <c r="R7" s="37"/>
      <c r="S7" s="36"/>
    </row>
    <row r="8" spans="1:19" s="7" customFormat="1" ht="47.25" x14ac:dyDescent="0.2">
      <c r="A8" s="66"/>
      <c r="B8" s="51" t="s">
        <v>1034</v>
      </c>
      <c r="D8" s="414">
        <v>369315</v>
      </c>
      <c r="F8" s="401" t="s">
        <v>1035</v>
      </c>
      <c r="G8" s="38"/>
      <c r="H8" s="8" t="s">
        <v>93</v>
      </c>
      <c r="I8" s="38"/>
      <c r="J8" s="329" t="s">
        <v>1036</v>
      </c>
      <c r="K8" s="38"/>
      <c r="L8" s="37"/>
      <c r="M8" s="38"/>
      <c r="N8" s="37"/>
      <c r="O8" s="38"/>
      <c r="P8" s="37"/>
      <c r="Q8" s="38"/>
      <c r="R8" s="37"/>
      <c r="S8" s="38"/>
    </row>
    <row r="9" spans="1:19" s="7" customFormat="1" ht="31.5" x14ac:dyDescent="0.25">
      <c r="A9" s="66"/>
      <c r="B9" s="21" t="s">
        <v>1037</v>
      </c>
      <c r="D9" s="8" t="s">
        <v>495</v>
      </c>
      <c r="F9" s="294"/>
      <c r="G9" s="36"/>
      <c r="H9" s="8" t="s">
        <v>93</v>
      </c>
      <c r="I9" s="36"/>
      <c r="J9" s="329"/>
      <c r="K9" s="36"/>
      <c r="L9" s="37"/>
      <c r="M9" s="36"/>
      <c r="N9" s="37"/>
      <c r="O9" s="36"/>
      <c r="P9" s="37"/>
      <c r="Q9" s="36"/>
      <c r="R9" s="37"/>
      <c r="S9" s="36"/>
    </row>
    <row r="10" spans="1:19" s="7" customFormat="1" ht="49.5" customHeight="1" x14ac:dyDescent="0.2">
      <c r="A10" s="66"/>
      <c r="B10" s="60" t="s">
        <v>1038</v>
      </c>
      <c r="D10" s="414">
        <v>3006620</v>
      </c>
      <c r="F10" s="401" t="s">
        <v>1035</v>
      </c>
      <c r="G10" s="38"/>
      <c r="H10" s="8" t="s">
        <v>93</v>
      </c>
      <c r="I10" s="38"/>
      <c r="J10" s="329" t="s">
        <v>1036</v>
      </c>
      <c r="K10" s="38"/>
      <c r="L10" s="37"/>
      <c r="M10" s="38"/>
      <c r="N10" s="37"/>
      <c r="O10" s="38"/>
      <c r="P10" s="37"/>
      <c r="Q10" s="38"/>
      <c r="R10" s="37"/>
      <c r="S10" s="38"/>
    </row>
    <row r="11" spans="1:19" s="7" customFormat="1" ht="19.5" x14ac:dyDescent="0.25">
      <c r="A11" s="66"/>
      <c r="B11" s="60" t="s">
        <v>1039</v>
      </c>
      <c r="D11" s="436">
        <f>+'#4.1 - Government'!J49/1000</f>
        <v>109580.575</v>
      </c>
      <c r="F11" s="294" t="s">
        <v>1040</v>
      </c>
      <c r="G11" s="36"/>
      <c r="H11" s="8" t="s">
        <v>93</v>
      </c>
      <c r="I11" s="36"/>
      <c r="J11" s="329" t="s">
        <v>1036</v>
      </c>
      <c r="K11" s="36"/>
      <c r="L11" s="37"/>
      <c r="M11" s="36"/>
      <c r="N11" s="37"/>
      <c r="O11" s="36"/>
      <c r="P11" s="37"/>
      <c r="Q11" s="36"/>
      <c r="R11" s="37"/>
      <c r="S11" s="36"/>
    </row>
    <row r="12" spans="1:19" s="7" customFormat="1" ht="25.5" x14ac:dyDescent="0.3">
      <c r="A12" s="66"/>
      <c r="B12" s="60" t="s">
        <v>1041</v>
      </c>
      <c r="D12" s="436">
        <v>1236878</v>
      </c>
      <c r="F12" s="401" t="s">
        <v>1042</v>
      </c>
      <c r="G12" s="222"/>
      <c r="H12" s="8" t="s">
        <v>93</v>
      </c>
      <c r="I12" s="222"/>
      <c r="J12" s="434" t="s">
        <v>1042</v>
      </c>
      <c r="K12" s="222"/>
      <c r="L12" s="37"/>
      <c r="M12" s="222"/>
      <c r="N12" s="37"/>
      <c r="O12" s="222"/>
      <c r="P12" s="37"/>
      <c r="Q12" s="222"/>
      <c r="R12" s="37"/>
      <c r="S12" s="222"/>
    </row>
    <row r="13" spans="1:19" s="7" customFormat="1" ht="48" x14ac:dyDescent="0.3">
      <c r="A13" s="66"/>
      <c r="B13" s="60" t="s">
        <v>1043</v>
      </c>
      <c r="D13" s="435">
        <v>359214</v>
      </c>
      <c r="F13" s="437" t="s">
        <v>1044</v>
      </c>
      <c r="G13" s="222"/>
      <c r="H13" s="8" t="s">
        <v>93</v>
      </c>
      <c r="I13" s="222"/>
      <c r="J13" s="329" t="s">
        <v>1045</v>
      </c>
      <c r="K13" s="222"/>
      <c r="L13" s="37"/>
      <c r="M13" s="222"/>
      <c r="N13" s="37"/>
      <c r="O13" s="222"/>
      <c r="P13" s="37"/>
      <c r="Q13" s="222"/>
      <c r="R13" s="37"/>
      <c r="S13" s="222"/>
    </row>
    <row r="14" spans="1:19" s="7" customFormat="1" ht="49.5" x14ac:dyDescent="0.3">
      <c r="A14" s="66"/>
      <c r="B14" s="60" t="s">
        <v>1046</v>
      </c>
      <c r="D14" s="435">
        <v>1099692</v>
      </c>
      <c r="F14" s="401" t="s">
        <v>1044</v>
      </c>
      <c r="G14" s="222"/>
      <c r="H14" s="8" t="s">
        <v>93</v>
      </c>
      <c r="I14" s="222"/>
      <c r="J14" s="329" t="s">
        <v>1036</v>
      </c>
      <c r="K14" s="222"/>
      <c r="L14" s="37"/>
      <c r="M14" s="222"/>
      <c r="N14" s="37"/>
      <c r="O14" s="222"/>
      <c r="P14" s="37"/>
      <c r="Q14" s="222"/>
      <c r="R14" s="37"/>
      <c r="S14" s="222"/>
    </row>
    <row r="15" spans="1:19" s="7" customFormat="1" ht="102.95" customHeight="1" x14ac:dyDescent="0.3">
      <c r="A15" s="66"/>
      <c r="B15" s="60" t="s">
        <v>1047</v>
      </c>
      <c r="D15" s="414">
        <v>50000</v>
      </c>
      <c r="F15" s="438" t="s">
        <v>1048</v>
      </c>
      <c r="G15" s="222"/>
      <c r="H15" s="8" t="s">
        <v>93</v>
      </c>
      <c r="I15" s="222"/>
      <c r="J15" s="329" t="s">
        <v>1049</v>
      </c>
      <c r="K15" s="222"/>
      <c r="L15" s="37"/>
      <c r="M15" s="222"/>
      <c r="N15" s="37"/>
      <c r="O15" s="222"/>
      <c r="P15" s="37"/>
      <c r="Q15" s="222"/>
      <c r="R15" s="37"/>
      <c r="S15" s="222"/>
    </row>
    <row r="16" spans="1:19" s="7" customFormat="1" ht="56.1" customHeight="1" x14ac:dyDescent="0.3">
      <c r="A16" s="66"/>
      <c r="B16" s="60" t="s">
        <v>1050</v>
      </c>
      <c r="D16" s="414">
        <v>11000</v>
      </c>
      <c r="F16" s="438" t="s">
        <v>1048</v>
      </c>
      <c r="G16" s="222"/>
      <c r="H16" s="8" t="s">
        <v>93</v>
      </c>
      <c r="I16" s="222"/>
      <c r="J16" s="329" t="s">
        <v>1049</v>
      </c>
      <c r="K16" s="222"/>
      <c r="L16" s="37"/>
      <c r="M16" s="222"/>
      <c r="N16" s="37"/>
      <c r="O16" s="222"/>
      <c r="P16" s="37"/>
      <c r="Q16" s="222"/>
      <c r="R16" s="37"/>
      <c r="S16" s="222"/>
    </row>
    <row r="17" spans="1:19" s="7" customFormat="1" ht="169.5" x14ac:dyDescent="0.3">
      <c r="A17" s="66"/>
      <c r="B17" s="60" t="s">
        <v>1051</v>
      </c>
      <c r="D17" s="414">
        <v>163000</v>
      </c>
      <c r="F17" s="401" t="s">
        <v>1052</v>
      </c>
      <c r="G17" s="222"/>
      <c r="H17" s="8" t="s">
        <v>93</v>
      </c>
      <c r="I17" s="222"/>
      <c r="J17" s="316" t="s">
        <v>1053</v>
      </c>
      <c r="K17" s="222"/>
      <c r="L17" s="37"/>
      <c r="M17" s="222"/>
      <c r="N17" s="37"/>
      <c r="O17" s="222"/>
      <c r="P17" s="37"/>
      <c r="Q17" s="222"/>
      <c r="R17" s="37"/>
      <c r="S17" s="222"/>
    </row>
    <row r="18" spans="1:19" s="7" customFormat="1" x14ac:dyDescent="0.3">
      <c r="A18" s="66"/>
      <c r="B18" s="60" t="s">
        <v>1054</v>
      </c>
      <c r="D18" s="552">
        <v>2792400</v>
      </c>
      <c r="F18" s="286" t="s">
        <v>1055</v>
      </c>
      <c r="G18" s="222"/>
      <c r="H18" s="8" t="s">
        <v>93</v>
      </c>
      <c r="I18" s="222"/>
      <c r="J18" s="329" t="s">
        <v>1056</v>
      </c>
      <c r="K18" s="222"/>
      <c r="L18" s="37"/>
      <c r="M18" s="222"/>
      <c r="N18" s="37"/>
      <c r="O18" s="222"/>
      <c r="P18" s="37"/>
      <c r="Q18" s="222"/>
      <c r="R18" s="37"/>
      <c r="S18" s="222"/>
    </row>
    <row r="19" spans="1:19" s="7" customFormat="1" x14ac:dyDescent="0.3">
      <c r="A19" s="66"/>
      <c r="B19" s="60" t="s">
        <v>1057</v>
      </c>
      <c r="D19" s="414">
        <v>183695</v>
      </c>
      <c r="F19" s="286" t="s">
        <v>1058</v>
      </c>
      <c r="G19" s="222"/>
      <c r="H19" s="8" t="s">
        <v>93</v>
      </c>
      <c r="I19" s="222"/>
      <c r="J19" s="329" t="s">
        <v>1059</v>
      </c>
      <c r="K19" s="222"/>
      <c r="L19" s="37"/>
      <c r="M19" s="222"/>
      <c r="N19" s="37"/>
      <c r="O19" s="222"/>
      <c r="P19" s="37"/>
      <c r="Q19" s="222"/>
      <c r="R19" s="37"/>
      <c r="S19" s="222"/>
    </row>
    <row r="20" spans="1:19" s="7" customFormat="1" x14ac:dyDescent="0.3">
      <c r="A20" s="66"/>
      <c r="B20" s="60" t="s">
        <v>1060</v>
      </c>
      <c r="D20" s="552">
        <v>932072</v>
      </c>
      <c r="F20" s="286" t="s">
        <v>1058</v>
      </c>
      <c r="G20" s="222"/>
      <c r="H20" s="8" t="s">
        <v>93</v>
      </c>
      <c r="I20" s="222"/>
      <c r="J20" s="329" t="s">
        <v>1059</v>
      </c>
      <c r="K20" s="222"/>
      <c r="L20" s="37"/>
      <c r="M20" s="222"/>
      <c r="N20" s="37"/>
      <c r="O20" s="222"/>
      <c r="P20" s="37"/>
      <c r="Q20" s="222"/>
      <c r="R20" s="37"/>
      <c r="S20" s="222"/>
    </row>
    <row r="21" spans="1:19" s="7" customFormat="1" ht="63" x14ac:dyDescent="0.2">
      <c r="A21" s="66"/>
      <c r="B21" s="63" t="s">
        <v>1061</v>
      </c>
      <c r="D21" s="8" t="s">
        <v>147</v>
      </c>
      <c r="F21" s="335" t="s">
        <v>1062</v>
      </c>
      <c r="G21" s="36"/>
      <c r="H21" s="8" t="s">
        <v>93</v>
      </c>
      <c r="I21" s="36"/>
      <c r="J21" s="329"/>
      <c r="K21" s="36"/>
      <c r="L21" s="37"/>
      <c r="M21" s="36"/>
      <c r="N21" s="37"/>
      <c r="O21" s="36"/>
      <c r="P21" s="37"/>
      <c r="Q21" s="36"/>
      <c r="R21" s="37"/>
      <c r="S21" s="36"/>
    </row>
    <row r="22" spans="1:19" s="221" customFormat="1" x14ac:dyDescent="0.3">
      <c r="A22" s="223"/>
    </row>
  </sheetData>
  <dataValidations count="1">
    <dataValidation type="textLength" allowBlank="1" showInputMessage="1" showErrorMessage="1" sqref="F13 J17" xr:uid="{96C10D2E-EB00-418E-848E-A9D79B387B79}">
      <formula1>0</formula1>
      <formula2>350</formula2>
    </dataValidation>
  </dataValidations>
  <hyperlinks>
    <hyperlink ref="B8" r:id="rId1" xr:uid="{D65D155B-A957-0B4E-91E0-0CCEDDA83E18}"/>
    <hyperlink ref="F21" r:id="rId2" display="https://www.norskpetroleum.no/interaktivt-kart-og-arkiv/interaktivt-kart/" xr:uid="{68B250D3-D5EA-44AF-978E-E64C4ED9C9D2}"/>
    <hyperlink ref="F7" r:id="rId3" display="https://www.norskpetroleum.no/produksjon-og-eksport/eksport-av-olje-og-gass/" xr:uid="{179F1868-1095-4A09-8AE7-F781503AAFBE}"/>
    <hyperlink ref="F8" r:id="rId4" display="https://www.ssb.no/statbank/table/09170/tableViewLayout1/" xr:uid="{188D2D9F-D173-40C0-9D76-3542539DF642}"/>
    <hyperlink ref="F10" r:id="rId5" display="https://www.ssb.no/statbank/table/09170/tableViewLayout1/" xr:uid="{E4DB79DE-A5DB-4F64-8340-1EFFB16E7AB2}"/>
    <hyperlink ref="J12" r:id="rId6" display="https://www.regjeringen.no/contentassets/53adf7ea24b54e4a961005443231fd08/no/pdfs/stm202020210001000dddpdfs.pdf" xr:uid="{E1C27B4C-AF70-4E16-8078-08A52A236C5B}"/>
    <hyperlink ref="F12" r:id="rId7" display="https://www.regjeringen.no/contentassets/53adf7ea24b54e4a961005443231fd08/no/pdfs/stm202020210001000dddpdfs.pdf" xr:uid="{30C64065-9850-4CCA-8084-28748257AAA7}"/>
    <hyperlink ref="F15" r:id="rId8" xr:uid="{18F9F9ED-D9BB-4C25-AB0A-F49878B20F5D}"/>
    <hyperlink ref="F16" r:id="rId9" xr:uid="{EEE7D1CD-901F-41A1-B5BB-27A54B9DE08A}"/>
    <hyperlink ref="F20" r:id="rId10" display="https://www.ssb.no/statbank/table/09181/tableViewLayout1/" xr:uid="{E0E02824-4507-4D9D-B5DF-3F930520D7FC}"/>
    <hyperlink ref="F19" r:id="rId11" display="https://www.ssb.no/statbank/table/09181/tableViewLayout1/" xr:uid="{1D723CAC-36F9-45F4-AE70-86D858A8539B}"/>
    <hyperlink ref="F13" r:id="rId12" xr:uid="{53C9EA9C-8E14-4A52-B3EB-218A9D547E41}"/>
    <hyperlink ref="F17" r:id="rId13" display="https://www.ssb.no/nasjonalregnskap-og-konjunkturer/konjunkturer/artikler/ringvirkninger-av-petroleumsnaeringen-i-norsk-okonomi/_/attachment/inline/e194b68a-c7c1-4ebd-abe8-e65c2568d4fb:932c6de2bb912d11d9f7f3b92b93afe2139e0b02/RAPP2021-35.pdf; p. 13-14. (Note: Statistics Norway's estimate for 2020 - includes direct and indirect employment relating to the petroleum sector.)" xr:uid="{C9A0D5EC-26E6-4E8C-A7D5-A69A0BCFB397}"/>
  </hyperlinks>
  <pageMargins left="0.7" right="0.7" top="0.75" bottom="0.75" header="0.3" footer="0.3"/>
  <pageSetup paperSize="8" orientation="landscape" horizontalDpi="1200" verticalDpi="1200" r:id="rId1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F1490-486C-914B-9030-0926582A846F}">
  <sheetPr codeName="Sheet30">
    <tabColor theme="2" tint="-9.9978637043366805E-2"/>
  </sheetPr>
  <dimension ref="A1:S13"/>
  <sheetViews>
    <sheetView zoomScale="80" zoomScaleNormal="80" workbookViewId="0">
      <selection activeCell="B5" sqref="B5"/>
    </sheetView>
  </sheetViews>
  <sheetFormatPr defaultColWidth="10.5" defaultRowHeight="16.5" x14ac:dyDescent="0.3"/>
  <cols>
    <col min="1" max="1" width="14.375" style="219" customWidth="1"/>
    <col min="2" max="2" width="42.375" style="219" customWidth="1"/>
    <col min="3" max="3" width="3" style="219" customWidth="1"/>
    <col min="4" max="4" width="24" style="219" customWidth="1"/>
    <col min="5" max="5" width="3" style="219" customWidth="1"/>
    <col min="6" max="6" width="33.375" style="356" customWidth="1"/>
    <col min="7" max="7" width="3" style="219" customWidth="1"/>
    <col min="8" max="8" width="22.375" style="219" customWidth="1"/>
    <col min="9" max="9" width="3" style="219" customWidth="1"/>
    <col min="10" max="10" width="39.5"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x14ac:dyDescent="0.45">
      <c r="A1" s="218" t="s">
        <v>1063</v>
      </c>
    </row>
    <row r="3" spans="1:19" s="38" customFormat="1" ht="126" x14ac:dyDescent="0.25">
      <c r="A3" s="261" t="s">
        <v>1064</v>
      </c>
      <c r="B3" s="54" t="s">
        <v>1065</v>
      </c>
      <c r="D3" s="8" t="s">
        <v>472</v>
      </c>
      <c r="F3" s="55"/>
      <c r="H3" s="318"/>
      <c r="J3" s="453" t="s">
        <v>160</v>
      </c>
      <c r="L3" s="37"/>
      <c r="N3" s="37"/>
      <c r="P3" s="37"/>
      <c r="R3" s="37"/>
    </row>
    <row r="4" spans="1:19" s="36" customFormat="1" ht="19.5" x14ac:dyDescent="0.25">
      <c r="A4" s="53"/>
      <c r="B4" s="44"/>
      <c r="D4" s="44"/>
      <c r="F4" s="44"/>
      <c r="H4" s="44"/>
      <c r="J4" s="45"/>
      <c r="L4" s="45"/>
    </row>
    <row r="5" spans="1:19" s="50" customFormat="1" ht="97.5" x14ac:dyDescent="0.2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x14ac:dyDescent="0.25">
      <c r="A6" s="53"/>
      <c r="B6" s="44"/>
      <c r="D6" s="44"/>
      <c r="F6" s="44"/>
      <c r="H6" s="44"/>
      <c r="J6" s="45"/>
      <c r="L6" s="45"/>
      <c r="N6" s="45"/>
      <c r="P6" s="45"/>
      <c r="R6" s="45"/>
    </row>
    <row r="7" spans="1:19" s="38" customFormat="1" ht="47.25" x14ac:dyDescent="0.25">
      <c r="A7" s="261" t="s">
        <v>161</v>
      </c>
      <c r="B7" s="54" t="s">
        <v>1066</v>
      </c>
      <c r="D7" s="8" t="s">
        <v>419</v>
      </c>
      <c r="F7" s="55"/>
      <c r="H7" s="55"/>
      <c r="J7" s="46"/>
      <c r="L7" s="37"/>
      <c r="M7" s="36"/>
      <c r="N7" s="37"/>
      <c r="O7" s="36"/>
      <c r="P7" s="37"/>
      <c r="Q7" s="36"/>
      <c r="R7" s="37"/>
    </row>
    <row r="8" spans="1:19" s="36" customFormat="1" ht="19.5" x14ac:dyDescent="0.25">
      <c r="A8" s="53"/>
      <c r="B8" s="44"/>
      <c r="D8" s="44"/>
      <c r="F8" s="44"/>
      <c r="H8" s="44"/>
      <c r="J8" s="45"/>
      <c r="L8" s="45"/>
      <c r="N8" s="45"/>
      <c r="P8" s="45"/>
      <c r="R8" s="45"/>
    </row>
    <row r="9" spans="1:19" s="7" customFormat="1" ht="19.5" x14ac:dyDescent="0.25">
      <c r="A9" s="12"/>
      <c r="B9" s="60" t="s">
        <v>138</v>
      </c>
      <c r="D9" s="26"/>
      <c r="F9" s="26"/>
      <c r="G9" s="36"/>
      <c r="H9" s="26"/>
      <c r="I9" s="36"/>
      <c r="K9" s="36"/>
      <c r="M9" s="36"/>
      <c r="O9" s="36"/>
      <c r="Q9" s="36"/>
      <c r="S9" s="36"/>
    </row>
    <row r="10" spans="1:19" s="7" customFormat="1" ht="126" x14ac:dyDescent="0.25">
      <c r="A10" s="12"/>
      <c r="B10" s="22" t="s">
        <v>1067</v>
      </c>
      <c r="D10" s="8" t="s">
        <v>147</v>
      </c>
      <c r="F10" s="492" t="s">
        <v>1068</v>
      </c>
      <c r="G10" s="38"/>
      <c r="H10" s="8" t="s">
        <v>1069</v>
      </c>
      <c r="I10" s="38"/>
      <c r="J10" s="681"/>
      <c r="K10" s="38"/>
      <c r="L10" s="37"/>
      <c r="M10" s="38"/>
      <c r="N10" s="37"/>
      <c r="O10" s="38"/>
      <c r="P10" s="37"/>
      <c r="Q10" s="38"/>
      <c r="R10" s="37"/>
      <c r="S10" s="38"/>
    </row>
    <row r="11" spans="1:19" s="7" customFormat="1" ht="141.75" x14ac:dyDescent="0.25">
      <c r="A11" s="12"/>
      <c r="B11" s="22" t="s">
        <v>1070</v>
      </c>
      <c r="D11" s="8" t="s">
        <v>147</v>
      </c>
      <c r="F11" s="320" t="s">
        <v>1071</v>
      </c>
      <c r="G11" s="36"/>
      <c r="H11" s="8" t="s">
        <v>1069</v>
      </c>
      <c r="I11" s="36"/>
      <c r="J11" s="682"/>
      <c r="K11" s="36"/>
      <c r="L11" s="37"/>
      <c r="M11" s="36"/>
      <c r="N11" s="37"/>
      <c r="O11" s="36"/>
      <c r="P11" s="37"/>
      <c r="Q11" s="36"/>
      <c r="R11" s="37"/>
      <c r="S11" s="36"/>
    </row>
    <row r="12" spans="1:19" s="7" customFormat="1" ht="78.75" x14ac:dyDescent="0.25">
      <c r="A12" s="12"/>
      <c r="B12" s="22" t="s">
        <v>1072</v>
      </c>
      <c r="D12" s="8" t="s">
        <v>147</v>
      </c>
      <c r="F12" s="320" t="s">
        <v>1073</v>
      </c>
      <c r="G12" s="38"/>
      <c r="H12" s="8" t="s">
        <v>1069</v>
      </c>
      <c r="I12" s="38"/>
      <c r="J12" s="683"/>
      <c r="K12" s="38"/>
      <c r="L12" s="37"/>
      <c r="M12" s="38"/>
      <c r="N12" s="37"/>
      <c r="O12" s="38"/>
      <c r="P12" s="37"/>
      <c r="Q12" s="38"/>
      <c r="R12" s="37"/>
      <c r="S12" s="38"/>
    </row>
    <row r="13" spans="1:19" s="221" customFormat="1" x14ac:dyDescent="0.3">
      <c r="A13" s="220"/>
      <c r="F13" s="358"/>
    </row>
  </sheetData>
  <mergeCells count="1">
    <mergeCell ref="J10:J12"/>
  </mergeCells>
  <hyperlinks>
    <hyperlink ref="F11" r:id="rId1" display="https://www.norskpetroleum.no/miljo-og-teknologi/" xr:uid="{7348B0A7-1B39-4F03-A947-9270405F82AA}"/>
  </hyperlinks>
  <pageMargins left="0.7" right="0.7" top="0.75" bottom="0.75" header="0.3" footer="0.3"/>
  <pageSetup paperSize="8" orientation="landscape" horizontalDpi="1200"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00701-92D3-BE4C-841F-0776CCF83960}">
  <sheetPr codeName="Sheet4">
    <tabColor theme="2" tint="-9.9978637043366805E-2"/>
  </sheetPr>
  <dimension ref="A1:S35"/>
  <sheetViews>
    <sheetView zoomScale="90" zoomScaleNormal="90" workbookViewId="0">
      <selection activeCell="D3" sqref="D3"/>
    </sheetView>
  </sheetViews>
  <sheetFormatPr defaultColWidth="10.5" defaultRowHeight="12.75" x14ac:dyDescent="0.25"/>
  <cols>
    <col min="1" max="1" width="13" style="289" customWidth="1"/>
    <col min="2" max="2" width="69" style="290" customWidth="1"/>
    <col min="3" max="3" width="3.5" style="279" customWidth="1"/>
    <col min="4" max="4" width="29" style="279" customWidth="1"/>
    <col min="5" max="5" width="3.5" style="279" customWidth="1"/>
    <col min="6" max="6" width="24.25" style="279" customWidth="1"/>
    <col min="7" max="7" width="3.5" style="279" customWidth="1"/>
    <col min="8" max="8" width="20.5" style="279" customWidth="1"/>
    <col min="9" max="9" width="3.5" style="279" customWidth="1"/>
    <col min="10" max="10" width="44" style="279" customWidth="1"/>
    <col min="11" max="11" width="3" style="279" customWidth="1"/>
    <col min="12" max="12" width="39.5" style="279" customWidth="1"/>
    <col min="13" max="13" width="3" style="279" customWidth="1"/>
    <col min="14" max="14" width="39.5" style="279" customWidth="1"/>
    <col min="15" max="15" width="3" style="279" customWidth="1"/>
    <col min="16" max="16" width="39.5" style="279" customWidth="1"/>
    <col min="17" max="17" width="3" style="279" customWidth="1"/>
    <col min="18" max="18" width="39.5" style="279" customWidth="1"/>
    <col min="19" max="19" width="3" style="279" customWidth="1"/>
    <col min="20" max="16384" width="10.5" style="279"/>
  </cols>
  <sheetData>
    <row r="1" spans="1:19" x14ac:dyDescent="0.25">
      <c r="A1" s="289" t="s">
        <v>156</v>
      </c>
    </row>
    <row r="3" spans="1:19" s="293" customFormat="1" ht="63.75" x14ac:dyDescent="0.25">
      <c r="A3" s="291" t="s">
        <v>157</v>
      </c>
      <c r="B3" s="292" t="s">
        <v>158</v>
      </c>
      <c r="D3" s="294" t="s">
        <v>159</v>
      </c>
      <c r="F3" s="280"/>
      <c r="H3" s="280"/>
      <c r="J3" s="453" t="s">
        <v>160</v>
      </c>
      <c r="L3" s="295"/>
      <c r="N3" s="295"/>
      <c r="P3" s="295"/>
      <c r="R3" s="295"/>
    </row>
    <row r="4" spans="1:19" s="297" customFormat="1" x14ac:dyDescent="0.25">
      <c r="A4" s="296"/>
      <c r="B4" s="281"/>
      <c r="D4" s="281"/>
      <c r="F4" s="281"/>
      <c r="H4" s="281"/>
      <c r="J4" s="298"/>
      <c r="L4" s="298"/>
      <c r="N4" s="298"/>
      <c r="P4" s="298"/>
      <c r="R4" s="298"/>
    </row>
    <row r="5" spans="1:19" s="300" customFormat="1" ht="38.25" x14ac:dyDescent="0.25">
      <c r="A5" s="299"/>
      <c r="B5" s="282" t="s">
        <v>128</v>
      </c>
      <c r="D5" s="282" t="s">
        <v>129</v>
      </c>
      <c r="F5" s="282" t="s">
        <v>130</v>
      </c>
      <c r="H5" s="282" t="s">
        <v>131</v>
      </c>
      <c r="I5" s="301"/>
      <c r="J5" s="302" t="s">
        <v>132</v>
      </c>
      <c r="L5" s="302" t="s">
        <v>133</v>
      </c>
      <c r="N5" s="302" t="s">
        <v>134</v>
      </c>
      <c r="P5" s="302" t="s">
        <v>135</v>
      </c>
      <c r="R5" s="302" t="s">
        <v>136</v>
      </c>
    </row>
    <row r="6" spans="1:19" s="297" customFormat="1" x14ac:dyDescent="0.25">
      <c r="A6" s="296"/>
      <c r="B6" s="281"/>
      <c r="D6" s="281"/>
      <c r="F6" s="281"/>
      <c r="H6" s="281"/>
      <c r="J6" s="298"/>
      <c r="L6" s="298"/>
      <c r="N6" s="298"/>
      <c r="P6" s="298"/>
      <c r="R6" s="298"/>
    </row>
    <row r="7" spans="1:19" s="293" customFormat="1" ht="38.25" x14ac:dyDescent="0.25">
      <c r="A7" s="291" t="s">
        <v>161</v>
      </c>
      <c r="B7" s="292" t="s">
        <v>162</v>
      </c>
      <c r="D7" s="294" t="s">
        <v>70</v>
      </c>
      <c r="F7" s="280"/>
      <c r="H7" s="318"/>
      <c r="J7" s="351"/>
      <c r="L7" s="295"/>
      <c r="N7" s="295"/>
    </row>
    <row r="8" spans="1:19" s="297" customFormat="1" x14ac:dyDescent="0.25">
      <c r="A8" s="296"/>
      <c r="B8" s="281"/>
      <c r="D8" s="281"/>
      <c r="F8" s="281"/>
      <c r="H8" s="281"/>
      <c r="J8" s="298"/>
      <c r="L8" s="298"/>
      <c r="N8" s="298"/>
    </row>
    <row r="9" spans="1:19" s="304" customFormat="1" x14ac:dyDescent="0.25">
      <c r="A9" s="608" t="s">
        <v>137</v>
      </c>
      <c r="B9" s="303" t="s">
        <v>138</v>
      </c>
      <c r="D9" s="283"/>
      <c r="F9" s="283"/>
      <c r="H9" s="283"/>
      <c r="L9" s="295"/>
      <c r="M9" s="297"/>
      <c r="N9" s="295"/>
      <c r="O9" s="297"/>
      <c r="P9" s="295"/>
      <c r="Q9" s="297"/>
      <c r="R9" s="295"/>
    </row>
    <row r="10" spans="1:19" s="304" customFormat="1" x14ac:dyDescent="0.25">
      <c r="A10" s="608"/>
      <c r="B10" s="305" t="s">
        <v>163</v>
      </c>
      <c r="D10" s="294" t="s">
        <v>93</v>
      </c>
      <c r="F10" s="284" t="s">
        <v>93</v>
      </c>
      <c r="H10" s="294" t="s">
        <v>93</v>
      </c>
      <c r="J10" s="610"/>
      <c r="K10" s="297"/>
      <c r="L10" s="295"/>
      <c r="M10" s="297"/>
      <c r="N10" s="295"/>
      <c r="O10" s="297"/>
      <c r="P10" s="295"/>
      <c r="Q10" s="297"/>
      <c r="R10" s="295"/>
      <c r="S10" s="297"/>
    </row>
    <row r="11" spans="1:19" s="304" customFormat="1" x14ac:dyDescent="0.25">
      <c r="A11" s="609"/>
      <c r="B11" s="303" t="s">
        <v>164</v>
      </c>
      <c r="D11" s="294" t="s">
        <v>93</v>
      </c>
      <c r="F11" s="284" t="s">
        <v>93</v>
      </c>
      <c r="H11" s="294" t="s">
        <v>93</v>
      </c>
      <c r="J11" s="611"/>
      <c r="K11" s="293"/>
      <c r="L11" s="295"/>
      <c r="M11" s="293"/>
      <c r="N11" s="295"/>
      <c r="O11" s="293"/>
      <c r="P11" s="295"/>
      <c r="Q11" s="293"/>
      <c r="R11" s="295"/>
      <c r="S11" s="293"/>
    </row>
    <row r="12" spans="1:19" s="304" customFormat="1" x14ac:dyDescent="0.25">
      <c r="A12" s="609"/>
      <c r="B12" s="303" t="s">
        <v>165</v>
      </c>
      <c r="D12" s="294" t="s">
        <v>93</v>
      </c>
      <c r="F12" s="284" t="s">
        <v>93</v>
      </c>
      <c r="H12" s="294" t="s">
        <v>93</v>
      </c>
      <c r="J12" s="611"/>
      <c r="K12" s="297"/>
      <c r="L12" s="295"/>
      <c r="M12" s="297"/>
      <c r="N12" s="295"/>
      <c r="O12" s="297"/>
      <c r="P12" s="295"/>
      <c r="Q12" s="297"/>
      <c r="R12" s="295"/>
      <c r="S12" s="297"/>
    </row>
    <row r="13" spans="1:19" s="304" customFormat="1" ht="19.5" customHeight="1" x14ac:dyDescent="0.25">
      <c r="A13" s="609"/>
      <c r="B13" s="306" t="s">
        <v>166</v>
      </c>
      <c r="D13" s="294" t="s">
        <v>93</v>
      </c>
      <c r="F13" s="284" t="s">
        <v>93</v>
      </c>
      <c r="H13" s="294" t="s">
        <v>93</v>
      </c>
      <c r="J13" s="611"/>
      <c r="L13" s="295"/>
      <c r="N13" s="295"/>
      <c r="P13" s="295"/>
      <c r="R13" s="295"/>
    </row>
    <row r="14" spans="1:19" s="304" customFormat="1" x14ac:dyDescent="0.25">
      <c r="A14" s="609"/>
      <c r="B14" s="285" t="s">
        <v>167</v>
      </c>
      <c r="D14" s="294" t="s">
        <v>93</v>
      </c>
      <c r="F14" s="284" t="s">
        <v>93</v>
      </c>
      <c r="H14" s="294" t="s">
        <v>93</v>
      </c>
      <c r="J14" s="611"/>
      <c r="L14" s="295"/>
      <c r="N14" s="295"/>
      <c r="P14" s="295"/>
      <c r="R14" s="295"/>
    </row>
    <row r="15" spans="1:19" s="304" customFormat="1" x14ac:dyDescent="0.25">
      <c r="A15" s="609"/>
      <c r="B15" s="306" t="s">
        <v>168</v>
      </c>
      <c r="D15" s="294" t="s">
        <v>93</v>
      </c>
      <c r="F15" s="284" t="s">
        <v>93</v>
      </c>
      <c r="H15" s="294" t="s">
        <v>93</v>
      </c>
      <c r="J15" s="611"/>
      <c r="L15" s="295"/>
      <c r="N15" s="295"/>
      <c r="P15" s="295"/>
      <c r="R15" s="295"/>
    </row>
    <row r="16" spans="1:19" s="304" customFormat="1" x14ac:dyDescent="0.25">
      <c r="A16" s="609"/>
      <c r="B16" s="303" t="s">
        <v>169</v>
      </c>
      <c r="D16" s="294" t="s">
        <v>93</v>
      </c>
      <c r="F16" s="284" t="s">
        <v>93</v>
      </c>
      <c r="H16" s="294" t="s">
        <v>93</v>
      </c>
      <c r="J16" s="611"/>
      <c r="K16" s="307"/>
      <c r="L16" s="295"/>
      <c r="M16" s="307"/>
      <c r="N16" s="295"/>
      <c r="O16" s="307"/>
      <c r="P16" s="295"/>
      <c r="Q16" s="307"/>
      <c r="R16" s="295"/>
      <c r="S16" s="307"/>
    </row>
    <row r="17" spans="1:19" s="304" customFormat="1" x14ac:dyDescent="0.25">
      <c r="A17" s="609"/>
      <c r="B17" s="303" t="s">
        <v>165</v>
      </c>
      <c r="D17" s="294" t="s">
        <v>93</v>
      </c>
      <c r="F17" s="284" t="s">
        <v>93</v>
      </c>
      <c r="H17" s="294" t="s">
        <v>93</v>
      </c>
      <c r="J17" s="611"/>
      <c r="K17" s="307"/>
      <c r="L17" s="295"/>
      <c r="M17" s="307"/>
      <c r="N17" s="295"/>
      <c r="O17" s="307"/>
      <c r="P17" s="295"/>
      <c r="Q17" s="307"/>
      <c r="R17" s="295"/>
      <c r="S17" s="307"/>
    </row>
    <row r="18" spans="1:19" s="304" customFormat="1" ht="25.5" x14ac:dyDescent="0.25">
      <c r="A18" s="609"/>
      <c r="B18" s="306" t="s">
        <v>170</v>
      </c>
      <c r="D18" s="294" t="s">
        <v>93</v>
      </c>
      <c r="F18" s="284" t="s">
        <v>93</v>
      </c>
      <c r="H18" s="294" t="s">
        <v>93</v>
      </c>
      <c r="J18" s="611"/>
      <c r="K18" s="307"/>
      <c r="L18" s="295"/>
      <c r="M18" s="307"/>
      <c r="N18" s="295"/>
      <c r="O18" s="307"/>
      <c r="P18" s="295"/>
      <c r="Q18" s="307"/>
      <c r="R18" s="295"/>
      <c r="S18" s="307"/>
    </row>
    <row r="19" spans="1:19" s="304" customFormat="1" x14ac:dyDescent="0.25">
      <c r="A19" s="609"/>
      <c r="B19" s="303" t="s">
        <v>171</v>
      </c>
      <c r="D19" s="294" t="s">
        <v>93</v>
      </c>
      <c r="F19" s="284" t="s">
        <v>93</v>
      </c>
      <c r="H19" s="294" t="s">
        <v>93</v>
      </c>
      <c r="J19" s="612"/>
      <c r="K19" s="307"/>
      <c r="L19" s="295"/>
      <c r="M19" s="307"/>
      <c r="N19" s="295"/>
      <c r="O19" s="307"/>
      <c r="P19" s="295"/>
      <c r="Q19" s="307"/>
      <c r="R19" s="295"/>
      <c r="S19" s="307"/>
    </row>
    <row r="20" spans="1:19" s="285" customFormat="1" ht="33" customHeight="1" x14ac:dyDescent="0.25">
      <c r="A20" s="308"/>
      <c r="B20" s="285" t="s">
        <v>172</v>
      </c>
      <c r="K20" s="307"/>
      <c r="L20" s="309"/>
      <c r="M20" s="307"/>
      <c r="N20" s="309"/>
      <c r="O20" s="307"/>
      <c r="P20" s="309"/>
      <c r="Q20" s="307"/>
      <c r="R20" s="309"/>
      <c r="S20" s="307"/>
    </row>
    <row r="21" spans="1:19" s="285" customFormat="1" x14ac:dyDescent="0.25">
      <c r="A21" s="608" t="s">
        <v>146</v>
      </c>
      <c r="B21" s="303" t="s">
        <v>138</v>
      </c>
      <c r="C21" s="304"/>
      <c r="D21" s="283"/>
      <c r="E21" s="304"/>
      <c r="F21" s="317"/>
      <c r="G21" s="304"/>
      <c r="H21" s="283"/>
      <c r="I21" s="304"/>
      <c r="J21" s="310"/>
      <c r="K21" s="307"/>
      <c r="L21" s="295"/>
      <c r="M21" s="307"/>
      <c r="N21" s="295"/>
      <c r="O21" s="307"/>
      <c r="P21" s="295"/>
      <c r="Q21" s="307"/>
      <c r="R21" s="295"/>
      <c r="S21" s="307"/>
    </row>
    <row r="22" spans="1:19" s="285" customFormat="1" ht="20.45" customHeight="1" x14ac:dyDescent="0.25">
      <c r="A22" s="608"/>
      <c r="B22" s="614" t="s">
        <v>163</v>
      </c>
      <c r="C22" s="304"/>
      <c r="D22" s="613">
        <v>251</v>
      </c>
      <c r="E22" s="304"/>
      <c r="F22" s="335" t="s">
        <v>173</v>
      </c>
      <c r="G22" s="304"/>
      <c r="H22" s="616" t="s">
        <v>93</v>
      </c>
      <c r="I22" s="304"/>
      <c r="J22" s="310"/>
      <c r="K22" s="307"/>
      <c r="L22" s="295"/>
      <c r="M22" s="307"/>
      <c r="N22" s="295"/>
      <c r="O22" s="307"/>
      <c r="P22" s="295"/>
      <c r="Q22" s="307"/>
      <c r="R22" s="295"/>
      <c r="S22" s="307"/>
    </row>
    <row r="23" spans="1:19" s="285" customFormat="1" ht="21" customHeight="1" x14ac:dyDescent="0.25">
      <c r="A23" s="608"/>
      <c r="B23" s="615"/>
      <c r="C23" s="304"/>
      <c r="D23" s="607"/>
      <c r="E23" s="304"/>
      <c r="F23" s="335" t="s">
        <v>174</v>
      </c>
      <c r="G23" s="304"/>
      <c r="H23" s="607"/>
      <c r="I23" s="304"/>
      <c r="J23" s="310"/>
      <c r="K23" s="307"/>
      <c r="L23" s="295"/>
      <c r="M23" s="307"/>
      <c r="N23" s="295"/>
      <c r="O23" s="307"/>
      <c r="P23" s="295"/>
      <c r="Q23" s="307"/>
      <c r="R23" s="295"/>
      <c r="S23" s="307"/>
    </row>
    <row r="24" spans="1:19" s="285" customFormat="1" ht="45" customHeight="1" x14ac:dyDescent="0.25">
      <c r="A24" s="609"/>
      <c r="B24" s="617" t="s">
        <v>164</v>
      </c>
      <c r="C24" s="304"/>
      <c r="D24" s="616" t="s">
        <v>175</v>
      </c>
      <c r="E24" s="304"/>
      <c r="F24" s="335" t="s">
        <v>176</v>
      </c>
      <c r="G24" s="304"/>
      <c r="H24" s="616" t="s">
        <v>93</v>
      </c>
      <c r="I24" s="304"/>
      <c r="J24" s="310"/>
      <c r="K24" s="307"/>
      <c r="L24" s="295"/>
      <c r="M24" s="307"/>
      <c r="N24" s="295"/>
      <c r="O24" s="307"/>
      <c r="P24" s="295"/>
      <c r="Q24" s="307"/>
      <c r="R24" s="295"/>
      <c r="S24" s="307"/>
    </row>
    <row r="25" spans="1:19" s="285" customFormat="1" ht="12.95" customHeight="1" x14ac:dyDescent="0.25">
      <c r="A25" s="609"/>
      <c r="B25" s="615"/>
      <c r="C25" s="304"/>
      <c r="D25" s="607"/>
      <c r="F25" s="359" t="s">
        <v>177</v>
      </c>
      <c r="G25" s="304"/>
      <c r="H25" s="607"/>
      <c r="I25" s="304"/>
      <c r="J25" s="310"/>
      <c r="K25" s="307"/>
      <c r="L25" s="295"/>
      <c r="M25" s="307"/>
      <c r="N25" s="295"/>
      <c r="O25" s="307"/>
      <c r="P25" s="295"/>
      <c r="Q25" s="307"/>
      <c r="R25" s="295"/>
      <c r="S25" s="307"/>
    </row>
    <row r="26" spans="1:19" s="285" customFormat="1" ht="141" customHeight="1" x14ac:dyDescent="0.25">
      <c r="A26" s="609"/>
      <c r="B26" s="303" t="s">
        <v>165</v>
      </c>
      <c r="C26" s="304"/>
      <c r="D26" s="311" t="s">
        <v>147</v>
      </c>
      <c r="E26" s="304"/>
      <c r="F26" s="401" t="s">
        <v>178</v>
      </c>
      <c r="G26" s="413"/>
      <c r="H26" s="294" t="s">
        <v>93</v>
      </c>
      <c r="I26" s="304"/>
      <c r="J26" s="412" t="s">
        <v>179</v>
      </c>
      <c r="K26" s="307"/>
      <c r="L26" s="295"/>
      <c r="M26" s="307"/>
      <c r="N26" s="295"/>
      <c r="O26" s="307"/>
      <c r="P26" s="295"/>
      <c r="Q26" s="307"/>
      <c r="R26" s="295"/>
      <c r="S26" s="307"/>
    </row>
    <row r="27" spans="1:19" s="285" customFormat="1" ht="25.5" x14ac:dyDescent="0.25">
      <c r="A27" s="609"/>
      <c r="B27" s="450" t="s">
        <v>166</v>
      </c>
      <c r="C27" s="304"/>
      <c r="D27" s="311" t="s">
        <v>93</v>
      </c>
      <c r="E27" s="304"/>
      <c r="F27" s="284" t="s">
        <v>80</v>
      </c>
      <c r="G27" s="304"/>
      <c r="H27" s="294" t="s">
        <v>93</v>
      </c>
      <c r="I27" s="304"/>
      <c r="J27" s="310"/>
      <c r="K27" s="307"/>
      <c r="L27" s="295"/>
      <c r="M27" s="307"/>
      <c r="N27" s="295"/>
      <c r="O27" s="307"/>
      <c r="P27" s="295"/>
      <c r="Q27" s="307"/>
      <c r="R27" s="295"/>
      <c r="S27" s="307"/>
    </row>
    <row r="28" spans="1:19" s="285" customFormat="1" ht="51" x14ac:dyDescent="0.25">
      <c r="A28" s="609"/>
      <c r="B28" s="285" t="s">
        <v>167</v>
      </c>
      <c r="C28" s="304"/>
      <c r="D28" s="311">
        <v>434</v>
      </c>
      <c r="E28" s="304"/>
      <c r="F28" s="319" t="s">
        <v>180</v>
      </c>
      <c r="G28" s="304"/>
      <c r="H28" s="294" t="s">
        <v>93</v>
      </c>
      <c r="I28" s="304"/>
      <c r="J28" s="310"/>
      <c r="K28" s="307"/>
      <c r="L28" s="295"/>
      <c r="M28" s="307"/>
      <c r="N28" s="295"/>
      <c r="O28" s="307"/>
      <c r="P28" s="295"/>
      <c r="Q28" s="307"/>
      <c r="R28" s="295"/>
      <c r="S28" s="307"/>
    </row>
    <row r="29" spans="1:19" s="285" customFormat="1" x14ac:dyDescent="0.25">
      <c r="A29" s="609"/>
      <c r="B29" s="306" t="s">
        <v>168</v>
      </c>
      <c r="C29" s="304"/>
      <c r="D29" s="294" t="s">
        <v>175</v>
      </c>
      <c r="E29" s="304"/>
      <c r="F29" s="336" t="s">
        <v>181</v>
      </c>
      <c r="G29" s="304"/>
      <c r="H29" s="294" t="s">
        <v>93</v>
      </c>
      <c r="I29" s="304"/>
      <c r="J29" s="310"/>
      <c r="K29" s="307"/>
      <c r="L29" s="295"/>
      <c r="M29" s="307"/>
      <c r="N29" s="295"/>
      <c r="O29" s="307"/>
      <c r="P29" s="295"/>
      <c r="Q29" s="307"/>
      <c r="R29" s="295"/>
      <c r="S29" s="307"/>
    </row>
    <row r="30" spans="1:19" s="285" customFormat="1" ht="36.75" x14ac:dyDescent="0.25">
      <c r="A30" s="609"/>
      <c r="B30" s="303" t="s">
        <v>169</v>
      </c>
      <c r="C30" s="304"/>
      <c r="D30" s="294" t="s">
        <v>147</v>
      </c>
      <c r="E30" s="304"/>
      <c r="F30" s="335" t="s">
        <v>182</v>
      </c>
      <c r="G30" s="304"/>
      <c r="H30" s="294" t="s">
        <v>93</v>
      </c>
      <c r="I30" s="304"/>
      <c r="J30" s="310"/>
      <c r="K30" s="307"/>
      <c r="L30" s="295"/>
      <c r="M30" s="307"/>
      <c r="N30" s="295"/>
      <c r="O30" s="307"/>
      <c r="P30" s="295"/>
      <c r="Q30" s="307"/>
      <c r="R30" s="295"/>
      <c r="S30" s="307"/>
    </row>
    <row r="31" spans="1:19" s="285" customFormat="1" ht="344.25" x14ac:dyDescent="0.25">
      <c r="A31" s="609"/>
      <c r="B31" s="303" t="s">
        <v>165</v>
      </c>
      <c r="C31" s="304"/>
      <c r="D31" s="311" t="s">
        <v>147</v>
      </c>
      <c r="E31" s="304"/>
      <c r="F31" s="284" t="s">
        <v>183</v>
      </c>
      <c r="G31" s="304"/>
      <c r="H31" s="294" t="s">
        <v>93</v>
      </c>
      <c r="I31" s="304"/>
      <c r="J31" s="411" t="s">
        <v>184</v>
      </c>
      <c r="K31" s="307"/>
      <c r="L31" s="295"/>
      <c r="M31" s="307"/>
      <c r="N31" s="295"/>
      <c r="O31" s="307"/>
      <c r="P31" s="295"/>
      <c r="Q31" s="307"/>
      <c r="R31" s="295"/>
      <c r="S31" s="307"/>
    </row>
    <row r="32" spans="1:19" s="285" customFormat="1" ht="25.5" x14ac:dyDescent="0.25">
      <c r="A32" s="609"/>
      <c r="B32" s="306" t="s">
        <v>170</v>
      </c>
      <c r="C32" s="304"/>
      <c r="D32" s="311" t="s">
        <v>93</v>
      </c>
      <c r="E32" s="304"/>
      <c r="F32" s="284" t="s">
        <v>93</v>
      </c>
      <c r="G32" s="304"/>
      <c r="H32" s="294" t="s">
        <v>93</v>
      </c>
      <c r="I32" s="304"/>
      <c r="J32" s="411"/>
      <c r="K32" s="307"/>
      <c r="L32" s="295"/>
      <c r="M32" s="307"/>
      <c r="N32" s="295"/>
      <c r="O32" s="307"/>
      <c r="P32" s="295"/>
      <c r="Q32" s="307"/>
      <c r="R32" s="295"/>
      <c r="S32" s="307"/>
    </row>
    <row r="33" spans="1:19" s="285" customFormat="1" ht="191.25" x14ac:dyDescent="0.25">
      <c r="A33" s="609"/>
      <c r="B33" s="451" t="s">
        <v>171</v>
      </c>
      <c r="C33" s="304"/>
      <c r="D33" s="294" t="s">
        <v>147</v>
      </c>
      <c r="E33" s="304"/>
      <c r="F33" s="335" t="s">
        <v>185</v>
      </c>
      <c r="G33" s="304"/>
      <c r="H33" s="294" t="s">
        <v>93</v>
      </c>
      <c r="I33" s="304"/>
      <c r="J33" s="433" t="s">
        <v>186</v>
      </c>
      <c r="K33" s="307"/>
      <c r="L33" s="295"/>
      <c r="M33" s="307"/>
      <c r="N33" s="295"/>
      <c r="O33" s="307"/>
      <c r="P33" s="295"/>
      <c r="Q33" s="307"/>
      <c r="R33" s="295"/>
      <c r="S33" s="307"/>
    </row>
    <row r="34" spans="1:19" s="285" customFormat="1" ht="32.1" customHeight="1" x14ac:dyDescent="0.25">
      <c r="A34" s="308"/>
      <c r="K34" s="307"/>
      <c r="L34" s="307"/>
      <c r="M34" s="307"/>
      <c r="N34" s="307"/>
      <c r="O34" s="307"/>
      <c r="P34" s="307"/>
      <c r="Q34" s="307"/>
      <c r="R34" s="307"/>
      <c r="S34" s="307"/>
    </row>
    <row r="35" spans="1:19" s="287" customFormat="1" hidden="1" x14ac:dyDescent="0.25">
      <c r="A35" s="312"/>
      <c r="B35" s="313"/>
    </row>
  </sheetData>
  <mergeCells count="9">
    <mergeCell ref="A9:A19"/>
    <mergeCell ref="A21:A33"/>
    <mergeCell ref="J10:J19"/>
    <mergeCell ref="D22:D23"/>
    <mergeCell ref="B22:B23"/>
    <mergeCell ref="D24:D25"/>
    <mergeCell ref="B24:B25"/>
    <mergeCell ref="H24:H25"/>
    <mergeCell ref="H22:H23"/>
  </mergeCells>
  <dataValidations count="3">
    <dataValidation type="textLength" allowBlank="1" showInputMessage="1" showErrorMessage="1" sqref="J32" xr:uid="{129E846F-62E7-4233-AD26-E9DDD5EA1B1C}">
      <formula1>0</formula1>
      <formula2>350</formula2>
    </dataValidation>
    <dataValidation type="textLength" allowBlank="1" showInputMessage="1" showErrorMessage="1" sqref="J33 J31" xr:uid="{5B1133C0-A2B8-4B73-8D37-CD5A0B810143}">
      <formula1>0</formula1>
      <formula2>10000</formula2>
    </dataValidation>
    <dataValidation type="textLength" allowBlank="1" showInputMessage="1" showErrorMessage="1" sqref="J26" xr:uid="{B8B32904-3416-4928-983E-E7A8714FD90A}">
      <formula1>0</formula1>
      <formula2>5000</formula2>
    </dataValidation>
  </dataValidations>
  <hyperlinks>
    <hyperlink ref="F24" r:id="rId1" xr:uid="{35B2A9EF-5A75-43A4-8A6A-19983BFB674E}"/>
    <hyperlink ref="F29" r:id="rId2" display="https://factpages.npd.no/en/licence/TableView/PetReg" xr:uid="{3F91F791-E80C-42C7-B413-ED5F6C945B05}"/>
    <hyperlink ref="F30" r:id="rId3" display="https://www.norskpetroleum.no/en/facts/licences/" xr:uid="{1C76C6DE-7205-41C2-A437-5A641EBED2F5}"/>
    <hyperlink ref="F33" r:id="rId4" display="https://www.npd.no/en/facts/production-licences/licensing-rounds/apa-2020/" xr:uid="{534739F0-65D7-4EC2-AAA5-CFBC0E1506AF}"/>
    <hyperlink ref="F22" r:id="rId5" display="https://factpages.npd.no/en/licence/TableView/PetReg/Overview" xr:uid="{9A33FE6C-920E-4185-BF24-A8634D22B72C}"/>
    <hyperlink ref="J26" r:id="rId6" display="Details regarding each lisence allocation are not disclosed. Process and general criteria disclosed see crossreference (Norsk Petroleum, NPD )._x000a_All documents received by or sent from the Ministry of Petroleum and Energy are registered in the mail register open to the public_x000a_(eInnsyn - Søk ). _x000a_Those interested can ask for documents from the list." xr:uid="{A547C5A0-9F74-4C45-92CB-970F333074EB}"/>
    <hyperlink ref="F26" r:id="rId7" display="https://www.norskpetroleum.no/en/framework/the-petroleum-act-and-the-licensing-system/; _x000a_APA 2020 - The Norwegian Petroleum Directorate (npd.no)" xr:uid="{92FF359E-70B5-4E70-B579-AA2F461DF0AB}"/>
  </hyperlinks>
  <pageMargins left="0.70866141732283505" right="0.70866141732283505" top="0.74803149606299202" bottom="0.74803149606299202" header="0.31496062992126" footer="0.31496062992126"/>
  <pageSetup paperSize="8" orientation="landscape" horizontalDpi="1200" verticalDpi="1200"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A4ED-E0C5-DF4D-986A-BF8B7C33AC58}">
  <sheetPr codeName="Sheet5">
    <tabColor theme="2" tint="-9.9978637043366805E-2"/>
  </sheetPr>
  <dimension ref="A1:S22"/>
  <sheetViews>
    <sheetView zoomScale="60" zoomScaleNormal="60" workbookViewId="0">
      <selection activeCell="J3" sqref="J3"/>
    </sheetView>
  </sheetViews>
  <sheetFormatPr defaultColWidth="10.5" defaultRowHeight="16.5" x14ac:dyDescent="0.3"/>
  <cols>
    <col min="1" max="1" width="12" style="219" customWidth="1"/>
    <col min="2" max="2" width="41" style="219" customWidth="1"/>
    <col min="3" max="3" width="3.5" style="219" customWidth="1"/>
    <col min="4" max="4" width="39.375" style="219" customWidth="1"/>
    <col min="5" max="5" width="3.5" style="219" customWidth="1"/>
    <col min="6" max="6" width="25.75" style="356" customWidth="1"/>
    <col min="7" max="7" width="3.5" style="219" customWidth="1"/>
    <col min="8" max="8" width="37" style="219" customWidth="1"/>
    <col min="9" max="9" width="3.5" style="219" customWidth="1"/>
    <col min="10" max="10" width="54"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x14ac:dyDescent="0.45">
      <c r="A1" s="235" t="s">
        <v>187</v>
      </c>
    </row>
    <row r="3" spans="1:19" s="38" customFormat="1" ht="69.95" customHeight="1" x14ac:dyDescent="0.25">
      <c r="A3" s="261" t="s">
        <v>188</v>
      </c>
      <c r="B3" s="54" t="s">
        <v>189</v>
      </c>
      <c r="D3" s="8" t="s">
        <v>190</v>
      </c>
      <c r="F3" s="55"/>
      <c r="H3" s="318"/>
      <c r="J3" s="453" t="s">
        <v>160</v>
      </c>
      <c r="L3" s="37"/>
      <c r="N3" s="37"/>
      <c r="P3" s="37"/>
      <c r="R3" s="37"/>
    </row>
    <row r="4" spans="1:19" s="36" customFormat="1" ht="19.5" x14ac:dyDescent="0.25">
      <c r="A4" s="53"/>
      <c r="B4" s="44"/>
      <c r="D4" s="44"/>
      <c r="F4" s="44"/>
      <c r="H4" s="44"/>
      <c r="J4" s="45"/>
      <c r="L4" s="45"/>
      <c r="N4" s="45"/>
      <c r="P4" s="45"/>
      <c r="R4" s="45"/>
    </row>
    <row r="5" spans="1:19" s="50" customFormat="1" ht="104.25" customHeight="1" x14ac:dyDescent="0.25">
      <c r="A5" s="48"/>
      <c r="B5" s="80"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x14ac:dyDescent="0.25">
      <c r="A6" s="53"/>
      <c r="B6" s="44"/>
      <c r="D6" s="44"/>
      <c r="F6" s="44"/>
      <c r="H6" s="44"/>
      <c r="J6" s="45"/>
      <c r="L6" s="45"/>
      <c r="N6" s="45"/>
      <c r="P6" s="45"/>
      <c r="R6" s="45"/>
    </row>
    <row r="7" spans="1:19" s="7" customFormat="1" ht="36.950000000000003" customHeight="1" x14ac:dyDescent="0.25">
      <c r="A7" s="595" t="s">
        <v>137</v>
      </c>
      <c r="B7" s="16" t="s">
        <v>191</v>
      </c>
      <c r="D7" s="8" t="s">
        <v>93</v>
      </c>
      <c r="F7" s="8" t="s">
        <v>93</v>
      </c>
      <c r="G7" s="16"/>
      <c r="H7" s="8" t="s">
        <v>93</v>
      </c>
      <c r="I7" s="16"/>
      <c r="J7" s="620"/>
      <c r="K7" s="16"/>
      <c r="L7" s="37"/>
      <c r="M7" s="36"/>
      <c r="N7" s="37"/>
      <c r="O7" s="36"/>
      <c r="P7" s="37"/>
      <c r="Q7" s="36"/>
      <c r="R7" s="37"/>
      <c r="S7" s="16"/>
    </row>
    <row r="8" spans="1:19" s="7" customFormat="1" ht="36.950000000000003" customHeight="1" x14ac:dyDescent="0.25">
      <c r="A8" s="595"/>
      <c r="B8" s="16" t="s">
        <v>192</v>
      </c>
      <c r="D8" s="8" t="s">
        <v>93</v>
      </c>
      <c r="F8" s="8" t="s">
        <v>93</v>
      </c>
      <c r="G8" s="16"/>
      <c r="H8" s="8" t="s">
        <v>93</v>
      </c>
      <c r="I8" s="16"/>
      <c r="J8" s="621"/>
      <c r="K8" s="36"/>
      <c r="L8" s="37"/>
      <c r="M8" s="36"/>
      <c r="N8" s="37"/>
      <c r="O8" s="36"/>
      <c r="P8" s="37"/>
      <c r="Q8" s="36"/>
      <c r="R8" s="37"/>
      <c r="S8" s="36"/>
    </row>
    <row r="9" spans="1:19" s="7" customFormat="1" ht="36.950000000000003" customHeight="1" x14ac:dyDescent="0.25">
      <c r="A9" s="595"/>
      <c r="B9" s="16" t="s">
        <v>193</v>
      </c>
      <c r="D9" s="8" t="s">
        <v>93</v>
      </c>
      <c r="F9" s="8" t="s">
        <v>93</v>
      </c>
      <c r="G9" s="16"/>
      <c r="H9" s="8" t="s">
        <v>93</v>
      </c>
      <c r="I9" s="16"/>
      <c r="J9" s="621"/>
      <c r="K9" s="38"/>
      <c r="L9" s="37"/>
      <c r="M9" s="38"/>
      <c r="N9" s="37"/>
      <c r="O9" s="38"/>
      <c r="P9" s="37"/>
      <c r="Q9" s="38"/>
      <c r="R9" s="37"/>
      <c r="S9" s="38"/>
    </row>
    <row r="10" spans="1:19" s="7" customFormat="1" ht="36.950000000000003" customHeight="1" x14ac:dyDescent="0.25">
      <c r="A10" s="595"/>
      <c r="B10" s="16" t="s">
        <v>194</v>
      </c>
      <c r="D10" s="8" t="s">
        <v>93</v>
      </c>
      <c r="F10" s="8" t="s">
        <v>93</v>
      </c>
      <c r="G10" s="16"/>
      <c r="H10" s="8" t="s">
        <v>93</v>
      </c>
      <c r="I10" s="16"/>
      <c r="J10" s="621"/>
      <c r="K10" s="36"/>
      <c r="L10" s="37"/>
      <c r="M10" s="36"/>
      <c r="N10" s="37"/>
      <c r="O10" s="36"/>
      <c r="P10" s="37"/>
      <c r="Q10" s="36"/>
      <c r="R10" s="37"/>
      <c r="S10" s="36"/>
    </row>
    <row r="11" spans="1:19" s="7" customFormat="1" ht="36.950000000000003" customHeight="1" x14ac:dyDescent="0.25">
      <c r="A11" s="595"/>
      <c r="B11" s="16" t="s">
        <v>195</v>
      </c>
      <c r="D11" s="8" t="s">
        <v>93</v>
      </c>
      <c r="F11" s="8" t="s">
        <v>93</v>
      </c>
      <c r="G11" s="16"/>
      <c r="H11" s="8" t="s">
        <v>93</v>
      </c>
      <c r="I11" s="16"/>
      <c r="J11" s="621"/>
      <c r="K11" s="16"/>
      <c r="L11" s="37"/>
      <c r="M11" s="16"/>
      <c r="N11" s="37"/>
      <c r="O11" s="16"/>
      <c r="P11" s="37"/>
      <c r="Q11" s="16"/>
      <c r="R11" s="37"/>
      <c r="S11" s="16"/>
    </row>
    <row r="12" spans="1:19" s="7" customFormat="1" ht="36.950000000000003" customHeight="1" x14ac:dyDescent="0.25">
      <c r="A12" s="618"/>
      <c r="B12" s="16" t="s">
        <v>196</v>
      </c>
      <c r="D12" s="8" t="s">
        <v>93</v>
      </c>
      <c r="F12" s="8" t="s">
        <v>93</v>
      </c>
      <c r="G12" s="16"/>
      <c r="H12" s="8" t="s">
        <v>93</v>
      </c>
      <c r="I12" s="16"/>
      <c r="J12" s="621"/>
      <c r="K12" s="16"/>
      <c r="L12" s="37"/>
      <c r="M12" s="16"/>
      <c r="N12" s="37"/>
      <c r="O12" s="16"/>
      <c r="P12" s="37"/>
      <c r="Q12" s="16"/>
      <c r="R12" s="37"/>
      <c r="S12" s="16"/>
    </row>
    <row r="13" spans="1:19" s="7" customFormat="1" ht="36.950000000000003" customHeight="1" x14ac:dyDescent="0.25">
      <c r="A13" s="618"/>
      <c r="B13" s="16" t="s">
        <v>197</v>
      </c>
      <c r="D13" s="8" t="s">
        <v>93</v>
      </c>
      <c r="F13" s="8" t="s">
        <v>93</v>
      </c>
      <c r="G13" s="16"/>
      <c r="H13" s="8" t="s">
        <v>93</v>
      </c>
      <c r="I13" s="16"/>
      <c r="J13" s="622"/>
      <c r="K13" s="16"/>
      <c r="L13" s="37"/>
      <c r="M13" s="16"/>
      <c r="N13" s="37"/>
      <c r="O13" s="16"/>
      <c r="P13" s="37"/>
      <c r="Q13" s="16"/>
      <c r="R13" s="37"/>
      <c r="S13" s="16"/>
    </row>
    <row r="14" spans="1:19" s="222" customFormat="1" ht="20.25" customHeight="1" x14ac:dyDescent="0.3">
      <c r="A14" s="225"/>
      <c r="B14" s="79"/>
      <c r="F14" s="364"/>
      <c r="G14" s="16"/>
      <c r="I14" s="16"/>
      <c r="J14" s="16"/>
      <c r="L14" s="7"/>
      <c r="N14" s="7"/>
      <c r="P14" s="7"/>
      <c r="R14" s="7"/>
    </row>
    <row r="15" spans="1:19" s="7" customFormat="1" ht="36.950000000000003" customHeight="1" x14ac:dyDescent="0.3">
      <c r="A15" s="619" t="s">
        <v>146</v>
      </c>
      <c r="B15" s="16" t="s">
        <v>198</v>
      </c>
      <c r="D15" s="8" t="s">
        <v>147</v>
      </c>
      <c r="F15" s="336" t="s">
        <v>199</v>
      </c>
      <c r="G15" s="16"/>
      <c r="H15" s="8" t="s">
        <v>93</v>
      </c>
      <c r="I15" s="16"/>
      <c r="J15" s="623"/>
      <c r="K15" s="222"/>
      <c r="L15" s="37"/>
      <c r="M15" s="222"/>
      <c r="N15" s="37"/>
      <c r="O15" s="222"/>
      <c r="P15" s="37"/>
      <c r="Q15" s="222"/>
      <c r="R15" s="37"/>
      <c r="S15" s="222"/>
    </row>
    <row r="16" spans="1:19" s="7" customFormat="1" ht="36.950000000000003" customHeight="1" x14ac:dyDescent="0.3">
      <c r="A16" s="619"/>
      <c r="B16" s="16" t="s">
        <v>192</v>
      </c>
      <c r="D16" s="8" t="s">
        <v>147</v>
      </c>
      <c r="F16" s="360" t="s">
        <v>199</v>
      </c>
      <c r="G16" s="16"/>
      <c r="H16" s="8" t="s">
        <v>93</v>
      </c>
      <c r="I16" s="16"/>
      <c r="J16" s="624"/>
      <c r="K16" s="222"/>
      <c r="L16" s="37"/>
      <c r="M16" s="222"/>
      <c r="N16" s="37"/>
      <c r="O16" s="222"/>
      <c r="P16" s="37"/>
      <c r="Q16" s="222"/>
      <c r="R16" s="37"/>
      <c r="S16" s="222"/>
    </row>
    <row r="17" spans="1:19" s="7" customFormat="1" ht="36.950000000000003" customHeight="1" x14ac:dyDescent="0.3">
      <c r="A17" s="619"/>
      <c r="B17" s="16" t="s">
        <v>193</v>
      </c>
      <c r="D17" s="8" t="s">
        <v>147</v>
      </c>
      <c r="F17" s="359" t="s">
        <v>200</v>
      </c>
      <c r="G17" s="16"/>
      <c r="H17" s="8" t="s">
        <v>93</v>
      </c>
      <c r="I17" s="16"/>
      <c r="J17" s="624"/>
      <c r="K17" s="222"/>
      <c r="L17" s="37"/>
      <c r="M17" s="222"/>
      <c r="N17" s="37"/>
      <c r="O17" s="222"/>
      <c r="P17" s="37"/>
      <c r="Q17" s="222"/>
      <c r="R17" s="37"/>
      <c r="S17" s="222"/>
    </row>
    <row r="18" spans="1:19" s="7" customFormat="1" ht="36.950000000000003" customHeight="1" x14ac:dyDescent="0.3">
      <c r="A18" s="619"/>
      <c r="B18" s="314" t="s">
        <v>194</v>
      </c>
      <c r="D18" s="8" t="s">
        <v>147</v>
      </c>
      <c r="F18" s="360" t="s">
        <v>201</v>
      </c>
      <c r="G18" s="236"/>
      <c r="H18" s="8" t="s">
        <v>93</v>
      </c>
      <c r="I18" s="236"/>
      <c r="J18" s="624"/>
      <c r="K18" s="222"/>
      <c r="L18" s="37"/>
      <c r="M18" s="222"/>
      <c r="N18" s="37"/>
      <c r="O18" s="222"/>
      <c r="P18" s="37"/>
      <c r="Q18" s="222"/>
      <c r="R18" s="37"/>
      <c r="S18" s="222"/>
    </row>
    <row r="19" spans="1:19" s="7" customFormat="1" ht="36.950000000000003" customHeight="1" x14ac:dyDescent="0.3">
      <c r="A19" s="619"/>
      <c r="B19" s="16" t="s">
        <v>195</v>
      </c>
      <c r="D19" s="8" t="s">
        <v>147</v>
      </c>
      <c r="F19" s="335" t="s">
        <v>202</v>
      </c>
      <c r="G19" s="16"/>
      <c r="H19" s="8" t="s">
        <v>93</v>
      </c>
      <c r="I19" s="16"/>
      <c r="J19" s="624"/>
      <c r="K19" s="222"/>
      <c r="L19" s="37"/>
      <c r="M19" s="222"/>
      <c r="N19" s="37"/>
      <c r="O19" s="222"/>
      <c r="P19" s="37"/>
      <c r="Q19" s="222"/>
      <c r="R19" s="37"/>
      <c r="S19" s="222"/>
    </row>
    <row r="20" spans="1:19" s="7" customFormat="1" ht="36.950000000000003" customHeight="1" x14ac:dyDescent="0.3">
      <c r="A20" s="618"/>
      <c r="B20" s="16" t="s">
        <v>196</v>
      </c>
      <c r="D20" s="8" t="s">
        <v>147</v>
      </c>
      <c r="F20" s="335" t="s">
        <v>202</v>
      </c>
      <c r="G20" s="16"/>
      <c r="H20" s="8" t="s">
        <v>93</v>
      </c>
      <c r="I20" s="16"/>
      <c r="J20" s="624"/>
      <c r="K20" s="222"/>
      <c r="L20" s="37"/>
      <c r="M20" s="222"/>
      <c r="N20" s="37"/>
      <c r="O20" s="222"/>
      <c r="P20" s="37"/>
      <c r="Q20" s="222"/>
      <c r="R20" s="37"/>
      <c r="S20" s="222"/>
    </row>
    <row r="21" spans="1:19" s="7" customFormat="1" ht="36.950000000000003" customHeight="1" x14ac:dyDescent="0.3">
      <c r="A21" s="618"/>
      <c r="B21" s="16" t="s">
        <v>197</v>
      </c>
      <c r="D21" s="8" t="s">
        <v>147</v>
      </c>
      <c r="F21" s="335" t="s">
        <v>202</v>
      </c>
      <c r="G21" s="16"/>
      <c r="H21" s="8" t="s">
        <v>93</v>
      </c>
      <c r="I21" s="16"/>
      <c r="J21" s="625"/>
      <c r="K21" s="222"/>
      <c r="L21" s="37"/>
      <c r="M21" s="222"/>
      <c r="N21" s="37"/>
      <c r="O21" s="222"/>
      <c r="P21" s="37"/>
      <c r="Q21" s="222"/>
      <c r="R21" s="37"/>
      <c r="S21" s="222"/>
    </row>
    <row r="22" spans="1:19" s="221" customFormat="1" x14ac:dyDescent="0.3">
      <c r="A22" s="220"/>
      <c r="F22" s="374"/>
    </row>
  </sheetData>
  <mergeCells count="4">
    <mergeCell ref="A7:A13"/>
    <mergeCell ref="A15:A21"/>
    <mergeCell ref="J7:J13"/>
    <mergeCell ref="J15:J21"/>
  </mergeCells>
  <hyperlinks>
    <hyperlink ref="F15" r:id="rId1" display="https://factpages.npd.no/en" xr:uid="{63D0246A-6A2B-4FF4-95EE-74E6B9C63794}"/>
    <hyperlink ref="F16" r:id="rId2" display="https://factpages.npd.no/en" xr:uid="{5B93A16F-0E81-405B-87C5-CD116ACBA1BB}"/>
    <hyperlink ref="F17" r:id="rId3" xr:uid="{2300399B-4E6F-4D76-9BA1-44BB64B99C08}"/>
    <hyperlink ref="F18" r:id="rId4" display="https://factpages.npd.no/en/licence/PageView/PetReg/20756" xr:uid="{831E87CE-86C1-4F35-8DE0-0758ABE97BED}"/>
    <hyperlink ref="F20" r:id="rId5" display="https://www.norskpetroleum.no/en/facts/resources-per-discovery/" xr:uid="{B3681758-B76E-4F80-B791-97E99B62E95E}"/>
    <hyperlink ref="F21" r:id="rId6" display="https://www.norskpetroleum.no/en/facts/resources-per-discovery/" xr:uid="{6A152C4E-65F4-4E7B-BC20-FFDAF49A216C}"/>
    <hyperlink ref="F19" r:id="rId7" display="https://www.norskpetroleum.no/en/facts/resources-per-discovery/" xr:uid="{AF8E07AC-5F29-4CE5-A034-3C6A6C9F000B}"/>
  </hyperlinks>
  <pageMargins left="0.70866141732283472" right="0.70866141732283472" top="0.74803149606299213" bottom="0.74803149606299213" header="0.31496062992125984" footer="0.31496062992125984"/>
  <pageSetup paperSize="8" orientation="landscape" horizontalDpi="1200" verticalDpi="1200"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78178-1AB8-FC42-A246-B23CAC0D8D50}">
  <sheetPr codeName="Sheet6">
    <tabColor theme="2" tint="-9.9978637043366805E-2"/>
  </sheetPr>
  <dimension ref="A1:S14"/>
  <sheetViews>
    <sheetView zoomScale="60" zoomScaleNormal="60" workbookViewId="0">
      <selection activeCell="J18" sqref="J18"/>
    </sheetView>
  </sheetViews>
  <sheetFormatPr defaultColWidth="10.5" defaultRowHeight="16.5" x14ac:dyDescent="0.3"/>
  <cols>
    <col min="1" max="1" width="12.5" style="219" customWidth="1"/>
    <col min="2" max="2" width="49.875" style="219" customWidth="1"/>
    <col min="3" max="3" width="3.875" style="219" customWidth="1"/>
    <col min="4" max="4" width="41" style="219" customWidth="1"/>
    <col min="5" max="5" width="3.875" style="219" customWidth="1"/>
    <col min="6" max="6" width="31.875" style="356" bestFit="1" customWidth="1"/>
    <col min="7" max="7" width="3.875" style="219" customWidth="1"/>
    <col min="8" max="8" width="27.5" style="219" customWidth="1"/>
    <col min="9" max="9" width="3.875" style="219" customWidth="1"/>
    <col min="10" max="10" width="48" style="219" customWidth="1"/>
    <col min="11" max="11" width="3" style="219" customWidth="1"/>
    <col min="12" max="12" width="39.5"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16384" width="10.5" style="219"/>
  </cols>
  <sheetData>
    <row r="1" spans="1:19" ht="27" x14ac:dyDescent="0.45">
      <c r="A1" s="235" t="s">
        <v>203</v>
      </c>
    </row>
    <row r="3" spans="1:19" s="38" customFormat="1" ht="110.25" x14ac:dyDescent="0.25">
      <c r="A3" s="261" t="s">
        <v>204</v>
      </c>
      <c r="B3" s="54" t="s">
        <v>205</v>
      </c>
      <c r="D3" s="8" t="s">
        <v>206</v>
      </c>
      <c r="F3" s="55"/>
      <c r="H3" s="318"/>
      <c r="J3" s="453" t="s">
        <v>160</v>
      </c>
      <c r="L3" s="37"/>
      <c r="N3" s="37"/>
      <c r="P3" s="37"/>
      <c r="R3" s="37"/>
    </row>
    <row r="4" spans="1:19" s="36" customFormat="1" ht="19.5" x14ac:dyDescent="0.25">
      <c r="A4" s="53"/>
      <c r="B4" s="44"/>
      <c r="D4" s="44"/>
      <c r="F4" s="44"/>
      <c r="H4" s="44"/>
      <c r="J4" s="45"/>
      <c r="L4" s="45"/>
      <c r="N4" s="45"/>
      <c r="P4" s="45"/>
      <c r="R4" s="45"/>
    </row>
    <row r="5" spans="1:19" s="50" customFormat="1" ht="78" x14ac:dyDescent="0.25">
      <c r="A5" s="48"/>
      <c r="B5" s="80"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x14ac:dyDescent="0.25">
      <c r="A6" s="53"/>
      <c r="B6" s="44"/>
      <c r="D6" s="44"/>
      <c r="F6" s="281"/>
      <c r="H6" s="44"/>
      <c r="J6" s="45"/>
      <c r="L6" s="45"/>
      <c r="N6" s="45"/>
      <c r="P6" s="45"/>
      <c r="R6" s="45"/>
    </row>
    <row r="7" spans="1:19" s="7" customFormat="1" ht="54.95" customHeight="1" x14ac:dyDescent="0.2">
      <c r="A7" s="12"/>
      <c r="B7" s="79" t="s">
        <v>207</v>
      </c>
      <c r="D7" s="8" t="s">
        <v>147</v>
      </c>
      <c r="F7" s="335" t="s">
        <v>208</v>
      </c>
      <c r="G7" s="16"/>
      <c r="H7" s="81" t="s">
        <v>93</v>
      </c>
      <c r="I7" s="16"/>
      <c r="J7" s="626" t="s">
        <v>209</v>
      </c>
      <c r="K7" s="16"/>
      <c r="L7" s="37"/>
      <c r="M7" s="36"/>
      <c r="N7" s="37"/>
      <c r="O7" s="36"/>
      <c r="P7" s="37"/>
      <c r="Q7" s="36"/>
      <c r="R7" s="37"/>
      <c r="S7" s="16"/>
    </row>
    <row r="8" spans="1:19" s="7" customFormat="1" ht="54.95" customHeight="1" x14ac:dyDescent="0.2">
      <c r="A8" s="12"/>
      <c r="B8" s="250" t="s">
        <v>210</v>
      </c>
      <c r="D8" s="460" t="s">
        <v>211</v>
      </c>
      <c r="F8" s="335" t="s">
        <v>208</v>
      </c>
      <c r="G8" s="16"/>
      <c r="H8" s="81" t="s">
        <v>93</v>
      </c>
      <c r="I8" s="16"/>
      <c r="J8" s="627"/>
      <c r="K8" s="36"/>
      <c r="L8" s="37"/>
      <c r="M8" s="36"/>
      <c r="N8" s="37"/>
      <c r="O8" s="36"/>
      <c r="P8" s="37"/>
      <c r="Q8" s="36"/>
      <c r="R8" s="37"/>
      <c r="S8" s="36"/>
    </row>
    <row r="9" spans="1:19" s="7" customFormat="1" ht="54.95" customHeight="1" x14ac:dyDescent="0.2">
      <c r="A9" s="12"/>
      <c r="B9" s="250" t="s">
        <v>212</v>
      </c>
      <c r="D9" s="460" t="s">
        <v>211</v>
      </c>
      <c r="F9" s="335" t="s">
        <v>208</v>
      </c>
      <c r="G9" s="16"/>
      <c r="H9" s="81" t="s">
        <v>93</v>
      </c>
      <c r="I9" s="16"/>
      <c r="J9" s="627"/>
      <c r="K9" s="38"/>
      <c r="L9" s="37"/>
      <c r="M9" s="38"/>
      <c r="N9" s="37"/>
      <c r="O9" s="38"/>
      <c r="P9" s="37"/>
      <c r="Q9" s="38"/>
      <c r="R9" s="37"/>
      <c r="S9" s="38"/>
    </row>
    <row r="10" spans="1:19" s="7" customFormat="1" ht="54.95" customHeight="1" x14ac:dyDescent="0.25">
      <c r="A10" s="12"/>
      <c r="B10" s="79" t="s">
        <v>213</v>
      </c>
      <c r="D10" s="8" t="s">
        <v>93</v>
      </c>
      <c r="F10" s="284" t="s">
        <v>93</v>
      </c>
      <c r="G10" s="16"/>
      <c r="H10" s="81" t="s">
        <v>93</v>
      </c>
      <c r="I10" s="16"/>
      <c r="J10" s="627"/>
      <c r="K10" s="36"/>
      <c r="L10" s="37"/>
      <c r="M10" s="36"/>
      <c r="N10" s="37"/>
      <c r="O10" s="36"/>
      <c r="P10" s="37"/>
      <c r="Q10" s="36"/>
      <c r="R10" s="37"/>
      <c r="S10" s="36"/>
    </row>
    <row r="11" spans="1:19" s="7" customFormat="1" ht="54.95" customHeight="1" x14ac:dyDescent="0.2">
      <c r="A11" s="12"/>
      <c r="B11" s="79" t="s">
        <v>214</v>
      </c>
      <c r="D11" s="8" t="s">
        <v>147</v>
      </c>
      <c r="F11" s="359" t="s">
        <v>208</v>
      </c>
      <c r="G11" s="16"/>
      <c r="H11" s="81" t="s">
        <v>93</v>
      </c>
      <c r="I11" s="16"/>
      <c r="J11" s="627"/>
      <c r="K11" s="16"/>
      <c r="L11" s="37"/>
      <c r="M11" s="16"/>
      <c r="N11" s="37"/>
      <c r="O11" s="16"/>
      <c r="P11" s="37"/>
      <c r="Q11" s="16"/>
      <c r="R11" s="37"/>
      <c r="S11" s="16"/>
    </row>
    <row r="12" spans="1:19" s="7" customFormat="1" ht="54.95" customHeight="1" x14ac:dyDescent="0.25">
      <c r="A12" s="12"/>
      <c r="B12" s="26" t="s">
        <v>215</v>
      </c>
      <c r="D12" s="8" t="s">
        <v>93</v>
      </c>
      <c r="F12" s="284" t="s">
        <v>93</v>
      </c>
      <c r="G12" s="16"/>
      <c r="H12" s="81" t="s">
        <v>93</v>
      </c>
      <c r="I12" s="16"/>
      <c r="J12" s="627"/>
      <c r="K12" s="16"/>
      <c r="L12" s="37"/>
      <c r="M12" s="16"/>
      <c r="N12" s="37"/>
      <c r="O12" s="16"/>
      <c r="P12" s="37"/>
      <c r="Q12" s="16"/>
      <c r="R12" s="37"/>
      <c r="S12" s="16"/>
    </row>
    <row r="13" spans="1:19" s="221" customFormat="1" ht="31.5" x14ac:dyDescent="0.3">
      <c r="A13" s="12"/>
      <c r="B13" s="251" t="s">
        <v>216</v>
      </c>
      <c r="D13" s="8" t="s">
        <v>147</v>
      </c>
      <c r="E13" s="7"/>
      <c r="F13" s="336" t="s">
        <v>217</v>
      </c>
      <c r="G13" s="16"/>
      <c r="H13" s="81" t="s">
        <v>93</v>
      </c>
      <c r="I13" s="16"/>
      <c r="J13" s="627"/>
      <c r="K13" s="16"/>
      <c r="L13" s="37"/>
      <c r="M13" s="16"/>
      <c r="N13" s="37"/>
      <c r="O13" s="16"/>
      <c r="P13" s="37"/>
      <c r="Q13" s="16"/>
      <c r="R13" s="37"/>
      <c r="S13" s="16"/>
    </row>
    <row r="14" spans="1:19" ht="31.5" x14ac:dyDescent="0.3">
      <c r="A14" s="13"/>
      <c r="B14" s="252" t="s">
        <v>218</v>
      </c>
      <c r="C14" s="253"/>
      <c r="D14" s="461" t="s">
        <v>211</v>
      </c>
      <c r="E14" s="9"/>
      <c r="F14" s="396" t="s">
        <v>80</v>
      </c>
      <c r="G14" s="255"/>
      <c r="H14" s="254" t="s">
        <v>93</v>
      </c>
      <c r="I14" s="255"/>
      <c r="J14" s="628"/>
      <c r="K14" s="255"/>
      <c r="L14" s="39"/>
      <c r="M14" s="255"/>
      <c r="N14" s="39"/>
      <c r="O14" s="255"/>
      <c r="P14" s="39"/>
      <c r="Q14" s="255"/>
      <c r="R14" s="39"/>
      <c r="S14" s="255"/>
    </row>
  </sheetData>
  <mergeCells count="1">
    <mergeCell ref="J7:J14"/>
  </mergeCells>
  <hyperlinks>
    <hyperlink ref="F7" r:id="rId1" display="https://www.norskpetroleum.no/en/framework/the-petroleum-act-and-the-licensing-system/" xr:uid="{2CD98E6E-23D7-41D6-A322-910D55432024}"/>
    <hyperlink ref="F8" r:id="rId2" display="https://www.norskpetroleum.no/en/framework/the-petroleum-act-and-the-licensing-system/" xr:uid="{9C4C7DDD-F7AD-49CA-B4B0-72E295E85279}"/>
    <hyperlink ref="F9" r:id="rId3" display="https://www.norskpetroleum.no/en/framework/the-petroleum-act-and-the-licensing-system/" xr:uid="{63E8450A-2B7D-4D00-BE1E-8D5A1B7FC01A}"/>
    <hyperlink ref="F11" r:id="rId4" display="https://www.norskpetroleum.no/en/framework/the-petroleum-act-and-the-licensing-system/" xr:uid="{6E573D49-10A5-46E1-B8C3-B4659228B4EB}"/>
    <hyperlink ref="F13" r:id="rId5" display="https://factpages.npd.no/en/licence/PageView/Active" xr:uid="{E05FB07D-3316-4A60-95D7-56502521B305}"/>
  </hyperlinks>
  <pageMargins left="0.25" right="0.25" top="0.75" bottom="0.75" header="0.3" footer="0.3"/>
  <pageSetup paperSize="8" orientation="landscape" horizontalDpi="1200" verticalDpi="1200" r:id="rId6"/>
  <drawing r:id="rId7"/>
  <legacyDrawing r:id="rId8"/>
  <oleObjects>
    <mc:AlternateContent xmlns:mc="http://schemas.openxmlformats.org/markup-compatibility/2006">
      <mc:Choice Requires="x14">
        <oleObject progId="Acrobat Document" shapeId="27649" r:id="rId9">
          <objectPr defaultSize="0" autoPict="0" r:id="rId10">
            <anchor moveWithCells="1">
              <from>
                <xdr:col>9</xdr:col>
                <xdr:colOff>180975</xdr:colOff>
                <xdr:row>9</xdr:row>
                <xdr:rowOff>438150</xdr:rowOff>
              </from>
              <to>
                <xdr:col>9</xdr:col>
                <xdr:colOff>981075</xdr:colOff>
                <xdr:row>11</xdr:row>
                <xdr:rowOff>180975</xdr:rowOff>
              </to>
            </anchor>
          </objectPr>
        </oleObject>
      </mc:Choice>
      <mc:Fallback>
        <oleObject progId="Acrobat Document" shapeId="27649" r:id="rId9"/>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DB9DC-5D13-044A-B3E3-35E86CDB8F81}">
  <sheetPr codeName="Sheet7">
    <tabColor theme="2" tint="-9.9978637043366805E-2"/>
  </sheetPr>
  <dimension ref="A1:S19"/>
  <sheetViews>
    <sheetView zoomScale="60" zoomScaleNormal="60" zoomScalePageLayoutView="85" workbookViewId="0">
      <selection activeCell="F16" sqref="F16"/>
    </sheetView>
  </sheetViews>
  <sheetFormatPr defaultColWidth="10.5" defaultRowHeight="16.5" x14ac:dyDescent="0.3"/>
  <cols>
    <col min="1" max="1" width="18" style="219" customWidth="1"/>
    <col min="2" max="2" width="37" style="233" customWidth="1"/>
    <col min="3" max="3" width="3.5" style="219" customWidth="1"/>
    <col min="4" max="4" width="41.375" style="219" customWidth="1"/>
    <col min="5" max="5" width="3.5" style="219" customWidth="1"/>
    <col min="6" max="6" width="30.5" style="356" customWidth="1"/>
    <col min="7" max="7" width="3.5" style="219" customWidth="1"/>
    <col min="8" max="8" width="30.5" style="219" customWidth="1"/>
    <col min="9" max="9" width="3.5" style="219" customWidth="1"/>
    <col min="10" max="10" width="55.875" style="219" customWidth="1"/>
    <col min="11" max="11" width="3" style="219" customWidth="1"/>
    <col min="12" max="12" width="29" style="219" customWidth="1"/>
    <col min="13" max="13" width="3" style="219" customWidth="1"/>
    <col min="14" max="14" width="39.5" style="219" customWidth="1"/>
    <col min="15" max="15" width="3" style="219" customWidth="1"/>
    <col min="16" max="16" width="39.5" style="219" customWidth="1"/>
    <col min="17" max="17" width="3" style="219" customWidth="1"/>
    <col min="18" max="18" width="39.5" style="219" customWidth="1"/>
    <col min="19" max="19" width="3" style="219" customWidth="1"/>
    <col min="20" max="298" width="10.875" style="219"/>
    <col min="299" max="16384" width="10.5" style="219"/>
  </cols>
  <sheetData>
    <row r="1" spans="1:19" ht="27" x14ac:dyDescent="0.45">
      <c r="A1" s="218" t="s">
        <v>219</v>
      </c>
    </row>
    <row r="3" spans="1:19" s="38" customFormat="1" ht="141.75" x14ac:dyDescent="0.25">
      <c r="A3" s="261" t="s">
        <v>220</v>
      </c>
      <c r="B3" s="54" t="s">
        <v>221</v>
      </c>
      <c r="D3" s="8" t="s">
        <v>222</v>
      </c>
      <c r="F3" s="55"/>
      <c r="H3" s="318"/>
      <c r="J3" s="454" t="s">
        <v>160</v>
      </c>
      <c r="L3" s="37"/>
      <c r="N3" s="37"/>
      <c r="P3" s="37"/>
      <c r="R3" s="37"/>
    </row>
    <row r="4" spans="1:19" s="36" customFormat="1" ht="19.5" x14ac:dyDescent="0.25">
      <c r="A4" s="53"/>
      <c r="B4" s="44"/>
      <c r="D4" s="44"/>
      <c r="F4" s="44"/>
      <c r="H4" s="44"/>
      <c r="J4" s="45"/>
      <c r="L4" s="45"/>
      <c r="N4" s="45"/>
      <c r="P4" s="45"/>
      <c r="R4" s="45"/>
    </row>
    <row r="5" spans="1:19" s="50" customFormat="1" ht="58.5" x14ac:dyDescent="0.25">
      <c r="A5" s="48"/>
      <c r="B5" s="49" t="s">
        <v>128</v>
      </c>
      <c r="D5" s="78" t="s">
        <v>129</v>
      </c>
      <c r="E5" s="42"/>
      <c r="F5" s="78" t="s">
        <v>130</v>
      </c>
      <c r="G5" s="42"/>
      <c r="H5" s="78" t="s">
        <v>131</v>
      </c>
      <c r="J5" s="43" t="s">
        <v>132</v>
      </c>
      <c r="K5" s="42"/>
      <c r="L5" s="43" t="s">
        <v>133</v>
      </c>
      <c r="M5" s="42"/>
      <c r="N5" s="43" t="s">
        <v>134</v>
      </c>
      <c r="O5" s="42"/>
      <c r="P5" s="43" t="s">
        <v>135</v>
      </c>
      <c r="Q5" s="42"/>
      <c r="R5" s="43" t="s">
        <v>136</v>
      </c>
      <c r="S5" s="42"/>
    </row>
    <row r="6" spans="1:19" s="36" customFormat="1" ht="19.5" x14ac:dyDescent="0.25">
      <c r="A6" s="53"/>
      <c r="B6" s="44"/>
      <c r="D6" s="44"/>
      <c r="F6" s="281"/>
      <c r="H6" s="44"/>
      <c r="J6" s="45"/>
      <c r="L6" s="45"/>
      <c r="N6" s="45"/>
      <c r="P6" s="45"/>
      <c r="R6" s="45"/>
    </row>
    <row r="7" spans="1:19" s="7" customFormat="1" ht="146.44999999999999" customHeight="1" x14ac:dyDescent="0.25">
      <c r="A7" s="12"/>
      <c r="B7" s="14" t="s">
        <v>223</v>
      </c>
      <c r="D7" s="8" t="s">
        <v>147</v>
      </c>
      <c r="F7" s="365" t="s">
        <v>224</v>
      </c>
      <c r="G7" s="16"/>
      <c r="H7" s="81" t="s">
        <v>93</v>
      </c>
      <c r="I7" s="16"/>
      <c r="J7" s="629" t="s">
        <v>225</v>
      </c>
      <c r="K7" s="16"/>
      <c r="L7" s="37"/>
      <c r="M7" s="36"/>
      <c r="N7" s="37"/>
      <c r="O7" s="36"/>
      <c r="P7" s="37"/>
      <c r="Q7" s="36"/>
      <c r="R7" s="37"/>
      <c r="S7" s="16"/>
    </row>
    <row r="8" spans="1:19" s="7" customFormat="1" ht="111" customHeight="1" x14ac:dyDescent="0.25">
      <c r="A8" s="12"/>
      <c r="B8" s="215" t="s">
        <v>226</v>
      </c>
      <c r="D8" s="8" t="s">
        <v>147</v>
      </c>
      <c r="F8" s="395" t="s">
        <v>227</v>
      </c>
      <c r="G8" s="16"/>
      <c r="H8" s="81" t="s">
        <v>93</v>
      </c>
      <c r="I8" s="16"/>
      <c r="J8" s="630"/>
      <c r="K8" s="36"/>
      <c r="L8" s="321"/>
      <c r="M8" s="36"/>
      <c r="N8" s="37"/>
      <c r="O8" s="36"/>
      <c r="P8" s="37"/>
      <c r="Q8" s="36"/>
      <c r="R8" s="37"/>
      <c r="S8" s="36"/>
    </row>
    <row r="9" spans="1:19" s="7" customFormat="1" ht="111.6" customHeight="1" x14ac:dyDescent="0.2">
      <c r="A9" s="12"/>
      <c r="B9" s="216" t="s">
        <v>228</v>
      </c>
      <c r="D9" s="8" t="s">
        <v>147</v>
      </c>
      <c r="F9" s="335" t="s">
        <v>229</v>
      </c>
      <c r="G9" s="16"/>
      <c r="H9" s="81" t="s">
        <v>93</v>
      </c>
      <c r="I9" s="16"/>
      <c r="J9" s="630"/>
      <c r="K9" s="38"/>
      <c r="L9" s="37"/>
      <c r="M9" s="38"/>
      <c r="N9" s="37"/>
      <c r="O9" s="38"/>
      <c r="P9" s="37"/>
      <c r="Q9" s="38"/>
      <c r="R9" s="37"/>
      <c r="S9" s="38"/>
    </row>
    <row r="10" spans="1:19" s="7" customFormat="1" ht="32.25" customHeight="1" x14ac:dyDescent="0.2">
      <c r="A10" s="12"/>
      <c r="B10" s="216" t="s">
        <v>230</v>
      </c>
      <c r="D10" s="8" t="s">
        <v>231</v>
      </c>
      <c r="F10" s="335" t="s">
        <v>232</v>
      </c>
      <c r="G10" s="16"/>
      <c r="H10" s="81" t="s">
        <v>93</v>
      </c>
      <c r="I10" s="16"/>
      <c r="J10" s="630"/>
      <c r="K10" s="38"/>
      <c r="L10" s="37"/>
      <c r="M10" s="38"/>
      <c r="N10" s="37"/>
      <c r="O10" s="38"/>
      <c r="P10" s="37"/>
      <c r="Q10" s="38"/>
      <c r="R10" s="37"/>
      <c r="S10" s="38"/>
    </row>
    <row r="11" spans="1:19" s="7" customFormat="1" ht="32.25" customHeight="1" x14ac:dyDescent="0.2">
      <c r="A11" s="12"/>
      <c r="B11" s="214" t="s">
        <v>233</v>
      </c>
      <c r="D11" s="8" t="s">
        <v>231</v>
      </c>
      <c r="F11" s="335" t="s">
        <v>232</v>
      </c>
      <c r="G11" s="16"/>
      <c r="H11" s="81" t="s">
        <v>93</v>
      </c>
      <c r="I11" s="16"/>
      <c r="J11" s="630"/>
      <c r="K11" s="36"/>
      <c r="L11" s="37"/>
      <c r="M11" s="36"/>
      <c r="N11" s="37"/>
      <c r="O11" s="36"/>
      <c r="P11" s="37"/>
      <c r="Q11" s="36"/>
      <c r="R11" s="37"/>
      <c r="S11" s="36"/>
    </row>
    <row r="12" spans="1:19" s="7" customFormat="1" ht="32.25" customHeight="1" x14ac:dyDescent="0.2">
      <c r="A12" s="12"/>
      <c r="B12" s="216" t="s">
        <v>234</v>
      </c>
      <c r="D12" s="8" t="s">
        <v>231</v>
      </c>
      <c r="F12" s="335" t="s">
        <v>232</v>
      </c>
      <c r="G12" s="16"/>
      <c r="H12" s="81" t="s">
        <v>93</v>
      </c>
      <c r="I12" s="16"/>
      <c r="J12" s="630"/>
      <c r="K12" s="16"/>
      <c r="L12" s="37"/>
      <c r="M12" s="16"/>
      <c r="N12" s="37"/>
      <c r="O12" s="16"/>
      <c r="P12" s="37"/>
      <c r="Q12" s="16"/>
      <c r="R12" s="37"/>
      <c r="S12" s="16"/>
    </row>
    <row r="13" spans="1:19" s="7" customFormat="1" ht="44.45" customHeight="1" x14ac:dyDescent="0.2">
      <c r="A13" s="12"/>
      <c r="B13" s="215" t="s">
        <v>235</v>
      </c>
      <c r="D13" s="8" t="s">
        <v>236</v>
      </c>
      <c r="F13" s="335" t="s">
        <v>237</v>
      </c>
      <c r="G13" s="16"/>
      <c r="H13" s="81" t="s">
        <v>93</v>
      </c>
      <c r="I13" s="16"/>
      <c r="J13" s="630"/>
      <c r="K13" s="16"/>
      <c r="L13" s="37"/>
      <c r="M13" s="16"/>
      <c r="N13" s="37"/>
      <c r="O13" s="16"/>
      <c r="P13" s="37"/>
      <c r="Q13" s="16"/>
      <c r="R13" s="37"/>
      <c r="S13" s="16"/>
    </row>
    <row r="14" spans="1:19" s="7" customFormat="1" ht="32.25" customHeight="1" x14ac:dyDescent="0.2">
      <c r="A14" s="12"/>
      <c r="B14" s="215" t="s">
        <v>238</v>
      </c>
      <c r="D14" s="8" t="s">
        <v>231</v>
      </c>
      <c r="F14" s="335" t="s">
        <v>232</v>
      </c>
      <c r="G14" s="16"/>
      <c r="H14" s="81" t="s">
        <v>93</v>
      </c>
      <c r="I14" s="16"/>
      <c r="J14" s="630"/>
      <c r="K14" s="16"/>
      <c r="L14" s="37"/>
      <c r="M14" s="16"/>
      <c r="N14" s="37"/>
      <c r="O14" s="16"/>
      <c r="P14" s="37"/>
      <c r="Q14" s="16"/>
      <c r="R14" s="37"/>
      <c r="S14" s="16"/>
    </row>
    <row r="15" spans="1:19" s="7" customFormat="1" ht="32.450000000000003" customHeight="1" x14ac:dyDescent="0.3">
      <c r="A15" s="12"/>
      <c r="B15" s="216" t="s">
        <v>239</v>
      </c>
      <c r="D15" s="8" t="s">
        <v>147</v>
      </c>
      <c r="F15" s="335" t="s">
        <v>240</v>
      </c>
      <c r="G15" s="222"/>
      <c r="H15" s="81" t="s">
        <v>93</v>
      </c>
      <c r="I15" s="222"/>
      <c r="J15" s="630"/>
      <c r="K15" s="222"/>
      <c r="L15" s="37"/>
      <c r="M15" s="222"/>
      <c r="N15" s="37"/>
      <c r="O15" s="222"/>
      <c r="P15" s="37"/>
      <c r="Q15" s="222"/>
      <c r="R15" s="37"/>
      <c r="S15" s="222"/>
    </row>
    <row r="16" spans="1:19" s="7" customFormat="1" ht="159" customHeight="1" x14ac:dyDescent="0.3">
      <c r="A16" s="12"/>
      <c r="B16" s="215" t="s">
        <v>241</v>
      </c>
      <c r="D16" s="8" t="s">
        <v>147</v>
      </c>
      <c r="E16" s="507"/>
      <c r="F16" s="508" t="s">
        <v>242</v>
      </c>
      <c r="G16" s="222"/>
      <c r="H16" s="81" t="s">
        <v>93</v>
      </c>
      <c r="I16" s="222"/>
      <c r="J16" s="630"/>
      <c r="K16" s="222"/>
      <c r="L16" s="37"/>
      <c r="M16" s="222"/>
      <c r="N16" s="37"/>
      <c r="O16" s="222"/>
      <c r="P16" s="37"/>
      <c r="Q16" s="222"/>
      <c r="R16" s="37"/>
      <c r="S16" s="222"/>
    </row>
    <row r="17" spans="1:19" s="7" customFormat="1" ht="99.95" customHeight="1" x14ac:dyDescent="0.3">
      <c r="A17" s="12"/>
      <c r="B17" s="217" t="s">
        <v>243</v>
      </c>
      <c r="D17" s="8" t="s">
        <v>147</v>
      </c>
      <c r="F17" s="395" t="s">
        <v>244</v>
      </c>
      <c r="G17" s="222"/>
      <c r="H17" s="81" t="s">
        <v>93</v>
      </c>
      <c r="I17" s="222"/>
      <c r="J17" s="630"/>
      <c r="K17" s="222"/>
      <c r="L17" s="37"/>
      <c r="M17" s="222"/>
      <c r="N17" s="37"/>
      <c r="O17" s="222"/>
      <c r="P17" s="37"/>
      <c r="Q17" s="222"/>
      <c r="R17" s="37"/>
      <c r="S17" s="222"/>
    </row>
    <row r="18" spans="1:19" s="7" customFormat="1" ht="409.5" customHeight="1" x14ac:dyDescent="0.3">
      <c r="A18" s="12"/>
      <c r="B18" s="14" t="s">
        <v>245</v>
      </c>
      <c r="D18" s="8" t="s">
        <v>246</v>
      </c>
      <c r="F18" s="395" t="s">
        <v>232</v>
      </c>
      <c r="G18" s="222"/>
      <c r="H18" s="81" t="s">
        <v>93</v>
      </c>
      <c r="I18" s="222"/>
      <c r="J18" s="631"/>
      <c r="K18" s="222"/>
      <c r="L18" s="37"/>
      <c r="M18" s="222"/>
      <c r="N18" s="37"/>
      <c r="O18" s="222"/>
      <c r="P18" s="37"/>
      <c r="Q18" s="222"/>
      <c r="R18" s="37"/>
      <c r="S18" s="222"/>
    </row>
    <row r="19" spans="1:19" s="221" customFormat="1" ht="15.95" customHeight="1" x14ac:dyDescent="0.3">
      <c r="A19" s="220"/>
      <c r="B19" s="234"/>
      <c r="F19" s="358"/>
    </row>
  </sheetData>
  <mergeCells count="1">
    <mergeCell ref="J7:J18"/>
  </mergeCells>
  <hyperlinks>
    <hyperlink ref="F9" r:id="rId1" display="https://www.regjeringen.no/no/dokumentarkiv/regjeringen-solberg/aktuelt-regjeringen-solberg/fin/nyheter/2021/okt-apenhet-om-eierskap-og-kontroll-over-norske-juridiske-personer/id2862658/" xr:uid="{5AAB4360-AE17-416C-BF3F-2F216B7446EB}"/>
    <hyperlink ref="F8" r:id="rId2" xr:uid="{8F781114-ED4D-4501-A8ED-6AD3ED708EB4}"/>
    <hyperlink ref="F18" r:id="rId3" display="https://lovdata.no/dokument/SF/forskrift/2021-06-21-2056?q=reelle%20rettighetshavere" xr:uid="{BB2D902C-A541-4301-9591-4461CD02D40E}"/>
    <hyperlink ref="F17" r:id="rId4" display="https://lovdata.no/dokument/SF/forskrift/2021-06-21-2056?q=reelle%20rettighetshavere" xr:uid="{EA194CB2-3072-4D43-95A4-FF05A1B947AA}"/>
    <hyperlink ref="F10" r:id="rId5" display="https://lovdata.no/dokument/SF/forskrift/2021-06-21-2056?q=reelle%20rettighetshavere" xr:uid="{18168DB9-3787-4C94-95E2-0B45D346A7C5}"/>
    <hyperlink ref="F11" r:id="rId6" display="https://lovdata.no/dokument/SF/forskrift/2021-06-21-2056?q=reelle%20rettighetshavere" xr:uid="{13A4E430-9742-42BE-A2AF-F8A3960CAD73}"/>
    <hyperlink ref="F12" r:id="rId7" display="https://lovdata.no/dokument/SF/forskrift/2021-06-21-2056?q=reelle%20rettighetshavere" xr:uid="{5B46A35F-BC2C-4231-9BC3-2DA0B4135D28}"/>
    <hyperlink ref="F13" r:id="rId8" display="https://eiti.org/documents/norway-mainstreaming-application-and-request-adapted-implementation" xr:uid="{DE54BFC8-F91B-4CCB-AFC7-E446826186CD}"/>
    <hyperlink ref="F14" r:id="rId9" display="https://lovdata.no/dokument/SF/forskrift/2021-06-21-2056?q=reelle%20rettighetshavere" xr:uid="{83833521-5FDA-47BE-8026-F9DCFDEAECDD}"/>
    <hyperlink ref="F15" r:id="rId10" display="https://lovdata.no/dokument/SF/forskrift/2021-06-21-2056?q=reelle%20rettighetshavere" xr:uid="{F4D8D702-902C-48F3-8160-17493F528887}"/>
    <hyperlink ref="F16" r:id="rId11" location="KAPITTEL_7-1" display="https://lovdata.no/dokument/NL/lov/1998-07-17-56/KAPITTEL_7-1 - KAPITTEL_7-1" xr:uid="{329E7AE9-695F-4545-9943-13EB5A61385A}"/>
  </hyperlinks>
  <pageMargins left="0.7" right="0.7" top="0.75" bottom="0.75" header="0.3" footer="0.3"/>
  <pageSetup paperSize="8" orientation="landscape" horizontalDpi="1200" verticalDpi="1200" r:id="rId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0A2FC-2307-4851-9AC3-84E8A218B543}">
  <sheetPr>
    <tabColor theme="2" tint="-9.9978637043366805E-2"/>
  </sheetPr>
  <dimension ref="A1:J68"/>
  <sheetViews>
    <sheetView topLeftCell="A56" zoomScale="60" zoomScaleNormal="60" workbookViewId="0">
      <selection activeCell="G3" sqref="G3"/>
    </sheetView>
  </sheetViews>
  <sheetFormatPr defaultColWidth="9" defaultRowHeight="15.75" x14ac:dyDescent="0.25"/>
  <cols>
    <col min="1" max="1" width="9.75" bestFit="1" customWidth="1"/>
    <col min="2" max="2" width="45.125" customWidth="1"/>
    <col min="3" max="3" width="14.625" customWidth="1"/>
    <col min="4" max="4" width="13.875" customWidth="1"/>
    <col min="5" max="5" width="25.75" customWidth="1"/>
    <col min="6" max="6" width="20.125" customWidth="1"/>
    <col min="7" max="7" width="16.625" customWidth="1"/>
    <col min="8" max="8" width="29.375" customWidth="1"/>
    <col min="9" max="9" width="244.125" customWidth="1"/>
  </cols>
  <sheetData>
    <row r="1" spans="1:10" x14ac:dyDescent="0.25">
      <c r="B1" t="s">
        <v>247</v>
      </c>
    </row>
    <row r="2" spans="1:10" x14ac:dyDescent="0.25">
      <c r="B2" t="s">
        <v>248</v>
      </c>
    </row>
    <row r="4" spans="1:10" x14ac:dyDescent="0.25">
      <c r="C4" s="632" t="s">
        <v>249</v>
      </c>
      <c r="D4" s="632"/>
    </row>
    <row r="5" spans="1:10" ht="39" x14ac:dyDescent="0.25">
      <c r="A5" s="555" t="s">
        <v>250</v>
      </c>
      <c r="B5" s="556" t="s">
        <v>251</v>
      </c>
      <c r="C5" s="557" t="s">
        <v>252</v>
      </c>
      <c r="D5" s="558" t="s">
        <v>253</v>
      </c>
      <c r="E5" s="556" t="s">
        <v>254</v>
      </c>
      <c r="F5" s="557" t="s">
        <v>255</v>
      </c>
      <c r="G5" s="559" t="s">
        <v>256</v>
      </c>
      <c r="H5" s="556" t="s">
        <v>257</v>
      </c>
      <c r="I5" s="556" t="s">
        <v>258</v>
      </c>
    </row>
    <row r="6" spans="1:10" x14ac:dyDescent="0.25">
      <c r="A6" s="515">
        <v>914807077</v>
      </c>
      <c r="B6" s="383" t="s">
        <v>259</v>
      </c>
      <c r="C6" s="383">
        <v>22</v>
      </c>
      <c r="D6" s="516">
        <f>+'[3]#4.1 - Reporting entities'!J27</f>
        <v>4505422</v>
      </c>
      <c r="E6" s="383" t="s">
        <v>260</v>
      </c>
      <c r="F6" s="506" t="s">
        <v>261</v>
      </c>
      <c r="G6" s="517" t="s">
        <v>262</v>
      </c>
      <c r="H6" s="560" t="s">
        <v>263</v>
      </c>
      <c r="I6" s="383" t="s">
        <v>264</v>
      </c>
      <c r="J6" s="514"/>
    </row>
    <row r="7" spans="1:10" x14ac:dyDescent="0.25">
      <c r="A7" s="518">
        <v>921186223</v>
      </c>
      <c r="B7" s="502" t="s">
        <v>265</v>
      </c>
      <c r="C7" s="502">
        <v>0</v>
      </c>
      <c r="D7" s="519">
        <f>+'[3]#4.1 - Reporting entities'!J28</f>
        <v>-15575</v>
      </c>
      <c r="E7" s="502" t="s">
        <v>266</v>
      </c>
      <c r="F7" s="504" t="s">
        <v>261</v>
      </c>
      <c r="G7" s="502" t="s">
        <v>266</v>
      </c>
      <c r="H7" s="502" t="s">
        <v>266</v>
      </c>
      <c r="I7" s="502" t="s">
        <v>266</v>
      </c>
    </row>
    <row r="8" spans="1:10" x14ac:dyDescent="0.25">
      <c r="A8" s="515">
        <v>989795848</v>
      </c>
      <c r="B8" s="383" t="s">
        <v>267</v>
      </c>
      <c r="C8" s="383">
        <v>126</v>
      </c>
      <c r="D8" s="516">
        <f>+'[3]#4.1 - Reporting entities'!J29</f>
        <v>-934326</v>
      </c>
      <c r="E8" s="383" t="s">
        <v>268</v>
      </c>
      <c r="F8" s="506" t="s">
        <v>261</v>
      </c>
      <c r="G8" s="383"/>
      <c r="H8" s="506" t="s">
        <v>269</v>
      </c>
      <c r="I8" s="506"/>
    </row>
    <row r="9" spans="1:10" x14ac:dyDescent="0.25">
      <c r="A9" s="518">
        <v>995152142</v>
      </c>
      <c r="B9" s="502" t="s">
        <v>270</v>
      </c>
      <c r="C9" s="502">
        <v>1</v>
      </c>
      <c r="D9" s="519">
        <f>+'[3]#4.1 - Reporting entities'!J30</f>
        <v>3077241</v>
      </c>
      <c r="E9" s="502" t="s">
        <v>271</v>
      </c>
      <c r="F9" s="504" t="s">
        <v>261</v>
      </c>
      <c r="G9" s="504"/>
      <c r="H9" s="502"/>
      <c r="I9" s="502"/>
    </row>
    <row r="10" spans="1:10" ht="15.6" customHeight="1" x14ac:dyDescent="0.25">
      <c r="A10" s="515">
        <v>995152142</v>
      </c>
      <c r="B10" s="383" t="s">
        <v>272</v>
      </c>
      <c r="C10" s="383">
        <v>0</v>
      </c>
      <c r="D10" s="516">
        <f>+'[3]#4.1 - Reporting entities'!J31</f>
        <v>-248271</v>
      </c>
      <c r="E10" s="383" t="s">
        <v>260</v>
      </c>
      <c r="F10" s="506" t="s">
        <v>261</v>
      </c>
      <c r="G10" s="517" t="s">
        <v>273</v>
      </c>
      <c r="H10" s="506" t="s">
        <v>274</v>
      </c>
      <c r="I10" s="383" t="s">
        <v>275</v>
      </c>
    </row>
    <row r="11" spans="1:10" x14ac:dyDescent="0.25">
      <c r="A11" s="518" t="s">
        <v>276</v>
      </c>
      <c r="B11" s="502" t="s">
        <v>277</v>
      </c>
      <c r="C11" s="502">
        <v>20</v>
      </c>
      <c r="D11" s="519">
        <f>+'[3]#4.1 - Reporting entities'!J32</f>
        <v>-124617</v>
      </c>
      <c r="E11" s="502" t="s">
        <v>278</v>
      </c>
      <c r="F11" s="504" t="s">
        <v>261</v>
      </c>
      <c r="G11" s="504" t="s">
        <v>279</v>
      </c>
      <c r="H11" s="504" t="s">
        <v>280</v>
      </c>
      <c r="I11" s="383" t="s">
        <v>281</v>
      </c>
    </row>
    <row r="12" spans="1:10" x14ac:dyDescent="0.25">
      <c r="A12" s="515">
        <v>988217867</v>
      </c>
      <c r="B12" s="383" t="s">
        <v>282</v>
      </c>
      <c r="C12" s="383">
        <v>13</v>
      </c>
      <c r="D12" s="516">
        <f>+'[3]#4.1 - Reporting entities'!J33</f>
        <v>-139405</v>
      </c>
      <c r="E12" s="383" t="s">
        <v>271</v>
      </c>
      <c r="F12" s="506" t="s">
        <v>261</v>
      </c>
      <c r="G12" s="383"/>
      <c r="H12" s="383"/>
      <c r="I12" s="383"/>
    </row>
    <row r="13" spans="1:10" x14ac:dyDescent="0.25">
      <c r="A13" s="518">
        <v>918110127</v>
      </c>
      <c r="B13" s="502" t="s">
        <v>283</v>
      </c>
      <c r="C13" s="502">
        <v>44</v>
      </c>
      <c r="D13" s="519">
        <f>+'[3]#4.1 - Reporting entities'!J34</f>
        <v>4387628</v>
      </c>
      <c r="E13" s="502" t="s">
        <v>260</v>
      </c>
      <c r="F13" s="504" t="s">
        <v>261</v>
      </c>
      <c r="G13" s="504" t="s">
        <v>284</v>
      </c>
      <c r="H13" s="504" t="s">
        <v>285</v>
      </c>
      <c r="I13" s="504"/>
    </row>
    <row r="14" spans="1:10" x14ac:dyDescent="0.25">
      <c r="A14" s="515">
        <v>913905881</v>
      </c>
      <c r="B14" s="383" t="s">
        <v>286</v>
      </c>
      <c r="C14" s="383">
        <v>74</v>
      </c>
      <c r="D14" s="516">
        <f>+'[3]#4.1 - Reporting entities'!J35</f>
        <v>-1478381</v>
      </c>
      <c r="E14" s="383" t="s">
        <v>278</v>
      </c>
      <c r="F14" s="506" t="s">
        <v>261</v>
      </c>
      <c r="G14" s="517" t="s">
        <v>287</v>
      </c>
      <c r="H14" s="506" t="s">
        <v>269</v>
      </c>
      <c r="I14" s="506"/>
    </row>
    <row r="15" spans="1:10" x14ac:dyDescent="0.25">
      <c r="A15" s="518" t="s">
        <v>288</v>
      </c>
      <c r="B15" s="502" t="s">
        <v>289</v>
      </c>
      <c r="C15" s="502">
        <v>0</v>
      </c>
      <c r="D15" s="519">
        <f>+'[3]#4.1 - Reporting entities'!J36</f>
        <v>-508478</v>
      </c>
      <c r="E15" s="502" t="s">
        <v>260</v>
      </c>
      <c r="F15" s="504" t="s">
        <v>261</v>
      </c>
      <c r="G15" s="504" t="s">
        <v>287</v>
      </c>
      <c r="H15" s="504" t="s">
        <v>269</v>
      </c>
      <c r="I15" s="504"/>
    </row>
    <row r="16" spans="1:10" x14ac:dyDescent="0.25">
      <c r="A16" s="515">
        <v>991531556</v>
      </c>
      <c r="B16" s="383" t="s">
        <v>290</v>
      </c>
      <c r="C16" s="383">
        <v>0</v>
      </c>
      <c r="D16" s="516">
        <f>+'[3]#4.1 - Reporting entities'!J37</f>
        <v>426955</v>
      </c>
      <c r="E16" s="383" t="s">
        <v>271</v>
      </c>
      <c r="F16" s="506" t="s">
        <v>261</v>
      </c>
      <c r="G16" s="517"/>
      <c r="H16" s="383"/>
      <c r="I16" s="383"/>
    </row>
    <row r="17" spans="1:9" x14ac:dyDescent="0.25">
      <c r="A17" s="518">
        <v>918925651</v>
      </c>
      <c r="B17" s="502" t="s">
        <v>291</v>
      </c>
      <c r="C17" s="502">
        <v>0</v>
      </c>
      <c r="D17" s="519">
        <f>+'[3]#4.1 - Reporting entities'!J38</f>
        <v>-35238</v>
      </c>
      <c r="E17" s="502" t="s">
        <v>292</v>
      </c>
      <c r="F17" s="504" t="s">
        <v>261</v>
      </c>
      <c r="G17" s="502" t="s">
        <v>292</v>
      </c>
      <c r="H17" s="502" t="s">
        <v>292</v>
      </c>
      <c r="I17" s="502" t="s">
        <v>292</v>
      </c>
    </row>
    <row r="18" spans="1:9" x14ac:dyDescent="0.25">
      <c r="A18" s="515">
        <v>914515300</v>
      </c>
      <c r="B18" s="383" t="s">
        <v>293</v>
      </c>
      <c r="C18" s="383">
        <v>0</v>
      </c>
      <c r="D18" s="516">
        <f>+'[3]#4.1 - Reporting entities'!J39</f>
        <v>-542767</v>
      </c>
      <c r="E18" s="383" t="s">
        <v>294</v>
      </c>
      <c r="F18" s="506" t="s">
        <v>261</v>
      </c>
      <c r="G18" s="383" t="s">
        <v>294</v>
      </c>
      <c r="H18" s="383"/>
      <c r="I18" s="383"/>
    </row>
    <row r="19" spans="1:9" x14ac:dyDescent="0.25">
      <c r="A19" s="518">
        <v>990888213</v>
      </c>
      <c r="B19" s="502" t="s">
        <v>295</v>
      </c>
      <c r="C19" s="502">
        <v>283</v>
      </c>
      <c r="D19" s="519">
        <f>+'[3]#4.1 - Reporting entities'!J40</f>
        <v>29400497</v>
      </c>
      <c r="E19" s="502" t="s">
        <v>278</v>
      </c>
      <c r="F19" s="504" t="s">
        <v>261</v>
      </c>
      <c r="G19" s="504" t="s">
        <v>296</v>
      </c>
      <c r="H19" s="504" t="s">
        <v>297</v>
      </c>
      <c r="I19" s="504"/>
    </row>
    <row r="20" spans="1:9" x14ac:dyDescent="0.25">
      <c r="A20" s="515">
        <v>914048990</v>
      </c>
      <c r="B20" s="383" t="s">
        <v>298</v>
      </c>
      <c r="C20" s="383">
        <v>0</v>
      </c>
      <c r="D20" s="516">
        <f>+'[3]#4.1 - Reporting entities'!J41</f>
        <v>-5243548</v>
      </c>
      <c r="E20" s="383" t="s">
        <v>260</v>
      </c>
      <c r="F20" s="506" t="s">
        <v>261</v>
      </c>
      <c r="G20" s="517" t="s">
        <v>299</v>
      </c>
      <c r="H20" s="506" t="s">
        <v>300</v>
      </c>
      <c r="I20" s="506"/>
    </row>
    <row r="21" spans="1:9" x14ac:dyDescent="0.25">
      <c r="A21" s="530" t="s">
        <v>301</v>
      </c>
      <c r="B21" s="502" t="s">
        <v>302</v>
      </c>
      <c r="C21" s="502">
        <v>0</v>
      </c>
      <c r="D21" s="519">
        <f>+'[3]#4.1 - Reporting entities'!J42</f>
        <v>-1860</v>
      </c>
      <c r="E21" s="502" t="s">
        <v>303</v>
      </c>
      <c r="F21" s="504" t="s">
        <v>261</v>
      </c>
      <c r="G21" s="502"/>
      <c r="H21" s="504" t="s">
        <v>304</v>
      </c>
      <c r="I21" s="502"/>
    </row>
    <row r="22" spans="1:9" x14ac:dyDescent="0.25">
      <c r="A22" s="515">
        <v>953133210</v>
      </c>
      <c r="B22" s="383" t="s">
        <v>305</v>
      </c>
      <c r="C22" s="383">
        <v>0</v>
      </c>
      <c r="D22" s="516">
        <f>+'[3]#4.1 - Reporting entities'!J43</f>
        <v>-639263</v>
      </c>
      <c r="E22" s="383" t="s">
        <v>306</v>
      </c>
      <c r="F22" s="506" t="s">
        <v>261</v>
      </c>
      <c r="G22" s="517" t="s">
        <v>307</v>
      </c>
      <c r="H22" s="506" t="s">
        <v>308</v>
      </c>
      <c r="I22" s="383" t="s">
        <v>309</v>
      </c>
    </row>
    <row r="23" spans="1:9" x14ac:dyDescent="0.25">
      <c r="A23" s="518">
        <v>931713671</v>
      </c>
      <c r="B23" s="502" t="s">
        <v>310</v>
      </c>
      <c r="C23" s="502">
        <v>0</v>
      </c>
      <c r="D23" s="519">
        <f>+'[3]#4.1 - Reporting entities'!J44</f>
        <v>331159</v>
      </c>
      <c r="E23" s="502" t="s">
        <v>311</v>
      </c>
      <c r="F23" s="504" t="s">
        <v>261</v>
      </c>
      <c r="G23" s="502" t="s">
        <v>312</v>
      </c>
      <c r="H23" s="502" t="s">
        <v>312</v>
      </c>
      <c r="I23" s="502"/>
    </row>
    <row r="24" spans="1:9" x14ac:dyDescent="0.25">
      <c r="A24" s="515">
        <v>913120981</v>
      </c>
      <c r="B24" s="383" t="s">
        <v>313</v>
      </c>
      <c r="C24" s="383">
        <v>29</v>
      </c>
      <c r="D24" s="516">
        <f>+'[3]#4.1 - Reporting entities'!J45</f>
        <v>-237979</v>
      </c>
      <c r="E24" s="383" t="s">
        <v>278</v>
      </c>
      <c r="F24" s="506" t="s">
        <v>261</v>
      </c>
      <c r="G24" s="517" t="s">
        <v>314</v>
      </c>
      <c r="H24" s="506" t="s">
        <v>315</v>
      </c>
      <c r="I24" s="506"/>
    </row>
    <row r="25" spans="1:9" x14ac:dyDescent="0.25">
      <c r="A25" s="518" t="s">
        <v>316</v>
      </c>
      <c r="B25" s="502" t="s">
        <v>317</v>
      </c>
      <c r="C25" s="502">
        <v>4</v>
      </c>
      <c r="D25" s="519"/>
      <c r="E25" s="502" t="s">
        <v>278</v>
      </c>
      <c r="F25" s="504" t="s">
        <v>261</v>
      </c>
      <c r="G25" s="504" t="s">
        <v>314</v>
      </c>
      <c r="H25" s="504" t="s">
        <v>318</v>
      </c>
      <c r="I25" s="504"/>
    </row>
    <row r="26" spans="1:9" x14ac:dyDescent="0.25">
      <c r="A26" s="515">
        <v>946680591</v>
      </c>
      <c r="B26" s="383" t="s">
        <v>319</v>
      </c>
      <c r="C26" s="383">
        <v>12</v>
      </c>
      <c r="D26" s="516">
        <f>+'[3]#4.1 - Reporting entities'!J46</f>
        <v>-816449</v>
      </c>
      <c r="E26" s="383" t="s">
        <v>320</v>
      </c>
      <c r="F26" s="506" t="s">
        <v>261</v>
      </c>
      <c r="G26" s="506" t="s">
        <v>321</v>
      </c>
      <c r="H26" s="383"/>
      <c r="I26" s="383"/>
    </row>
    <row r="27" spans="1:9" x14ac:dyDescent="0.25">
      <c r="A27" s="518">
        <v>998726441</v>
      </c>
      <c r="B27" s="502" t="s">
        <v>322</v>
      </c>
      <c r="C27" s="502">
        <v>18</v>
      </c>
      <c r="D27" s="519">
        <f>+'[3]#4.1 - Reporting entities'!J47</f>
        <v>-167716</v>
      </c>
      <c r="E27" s="502" t="s">
        <v>260</v>
      </c>
      <c r="F27" s="504" t="s">
        <v>261</v>
      </c>
      <c r="G27" s="504" t="s">
        <v>323</v>
      </c>
      <c r="H27" s="504" t="s">
        <v>324</v>
      </c>
      <c r="I27" s="502"/>
    </row>
    <row r="28" spans="1:9" x14ac:dyDescent="0.25">
      <c r="A28" s="515">
        <v>924186720</v>
      </c>
      <c r="B28" s="383" t="s">
        <v>325</v>
      </c>
      <c r="C28" s="383">
        <v>9</v>
      </c>
      <c r="D28" s="516"/>
      <c r="E28" s="383" t="s">
        <v>260</v>
      </c>
      <c r="F28" s="506" t="s">
        <v>261</v>
      </c>
      <c r="G28" s="506" t="s">
        <v>326</v>
      </c>
      <c r="H28" s="506" t="s">
        <v>327</v>
      </c>
      <c r="I28" s="383" t="s">
        <v>328</v>
      </c>
    </row>
    <row r="29" spans="1:9" x14ac:dyDescent="0.25">
      <c r="A29" s="518">
        <v>991735194</v>
      </c>
      <c r="B29" s="502" t="s">
        <v>329</v>
      </c>
      <c r="C29" s="502">
        <v>34</v>
      </c>
      <c r="D29" s="519">
        <f>+'[3]#4.1 - Reporting entities'!J48</f>
        <v>-2204</v>
      </c>
      <c r="E29" s="502" t="s">
        <v>260</v>
      </c>
      <c r="F29" s="504" t="s">
        <v>261</v>
      </c>
      <c r="G29" s="504" t="s">
        <v>330</v>
      </c>
      <c r="H29" s="504" t="s">
        <v>331</v>
      </c>
      <c r="I29" s="502"/>
    </row>
    <row r="30" spans="1:9" x14ac:dyDescent="0.25">
      <c r="A30" s="515">
        <v>998152550</v>
      </c>
      <c r="B30" s="383" t="s">
        <v>332</v>
      </c>
      <c r="C30" s="383">
        <v>0</v>
      </c>
      <c r="D30" s="516">
        <f>+'[3]#4.1 - Reporting entities'!J49</f>
        <v>-108987</v>
      </c>
      <c r="E30" s="383" t="s">
        <v>260</v>
      </c>
      <c r="F30" s="506" t="s">
        <v>261</v>
      </c>
      <c r="G30" s="506" t="s">
        <v>333</v>
      </c>
      <c r="H30" s="506" t="s">
        <v>334</v>
      </c>
      <c r="I30" s="383"/>
    </row>
    <row r="31" spans="1:9" x14ac:dyDescent="0.25">
      <c r="A31" s="518">
        <v>986209409</v>
      </c>
      <c r="B31" s="502" t="s">
        <v>335</v>
      </c>
      <c r="C31" s="502">
        <v>91</v>
      </c>
      <c r="D31" s="519">
        <f>+'[3]#4.1 - Reporting entities'!J50</f>
        <v>4340709</v>
      </c>
      <c r="E31" s="502" t="s">
        <v>260</v>
      </c>
      <c r="F31" s="504" t="s">
        <v>261</v>
      </c>
      <c r="G31" s="504" t="s">
        <v>336</v>
      </c>
      <c r="H31" s="504" t="s">
        <v>337</v>
      </c>
      <c r="I31" s="504"/>
    </row>
    <row r="32" spans="1:9" x14ac:dyDescent="0.25">
      <c r="A32" s="524">
        <v>916358857</v>
      </c>
      <c r="B32" s="520" t="s">
        <v>338</v>
      </c>
      <c r="C32" s="520">
        <v>20</v>
      </c>
      <c r="D32" s="525">
        <f>+'[3]#4.1 - Reporting entities'!J51</f>
        <v>-73634</v>
      </c>
      <c r="E32" s="520" t="s">
        <v>339</v>
      </c>
      <c r="F32" s="506" t="s">
        <v>261</v>
      </c>
      <c r="G32" s="520"/>
      <c r="H32" s="561" t="s">
        <v>340</v>
      </c>
      <c r="I32" s="506"/>
    </row>
    <row r="33" spans="1:9" x14ac:dyDescent="0.25">
      <c r="A33" s="518">
        <v>918980946</v>
      </c>
      <c r="B33" s="502" t="s">
        <v>341</v>
      </c>
      <c r="C33" s="502">
        <v>5</v>
      </c>
      <c r="D33" s="519">
        <f>+'[3]#4.1 - Reporting entities'!J52</f>
        <v>-304434</v>
      </c>
      <c r="E33" s="502" t="s">
        <v>339</v>
      </c>
      <c r="F33" s="504" t="s">
        <v>261</v>
      </c>
      <c r="G33" s="504" t="s">
        <v>342</v>
      </c>
      <c r="H33" s="529" t="s">
        <v>340</v>
      </c>
      <c r="I33" s="528"/>
    </row>
    <row r="34" spans="1:9" x14ac:dyDescent="0.25">
      <c r="A34" s="515">
        <v>998516048</v>
      </c>
      <c r="B34" s="383" t="s">
        <v>343</v>
      </c>
      <c r="C34" s="383">
        <v>0</v>
      </c>
      <c r="D34" s="516">
        <f>+'[3]#4.1 - Reporting entities'!J53</f>
        <v>-66132</v>
      </c>
      <c r="E34" s="383" t="s">
        <v>344</v>
      </c>
      <c r="F34" s="506" t="s">
        <v>261</v>
      </c>
      <c r="G34" s="506" t="s">
        <v>345</v>
      </c>
      <c r="H34" s="506" t="s">
        <v>318</v>
      </c>
      <c r="I34" s="383" t="s">
        <v>344</v>
      </c>
    </row>
    <row r="35" spans="1:9" x14ac:dyDescent="0.25">
      <c r="A35" s="518">
        <v>988120545</v>
      </c>
      <c r="B35" s="502" t="s">
        <v>346</v>
      </c>
      <c r="C35" s="502">
        <v>4</v>
      </c>
      <c r="D35" s="519">
        <f>+'[3]#4.1 - Reporting entities'!J54</f>
        <v>-617448</v>
      </c>
      <c r="E35" s="502" t="s">
        <v>260</v>
      </c>
      <c r="F35" s="504" t="s">
        <v>261</v>
      </c>
      <c r="G35" s="504" t="s">
        <v>347</v>
      </c>
      <c r="H35" s="504" t="s">
        <v>348</v>
      </c>
      <c r="I35" s="502"/>
    </row>
    <row r="36" spans="1:9" x14ac:dyDescent="0.25">
      <c r="A36" s="515">
        <v>912493849</v>
      </c>
      <c r="B36" s="383" t="s">
        <v>349</v>
      </c>
      <c r="C36" s="383">
        <v>0</v>
      </c>
      <c r="D36" s="516">
        <f>+'[3]#4.1 - Reporting entities'!J55</f>
        <v>-6914</v>
      </c>
      <c r="E36" s="383" t="s">
        <v>266</v>
      </c>
      <c r="F36" s="506" t="s">
        <v>261</v>
      </c>
      <c r="G36" s="383" t="s">
        <v>266</v>
      </c>
      <c r="H36" s="383" t="s">
        <v>266</v>
      </c>
      <c r="I36" s="383" t="s">
        <v>266</v>
      </c>
    </row>
    <row r="37" spans="1:9" x14ac:dyDescent="0.25">
      <c r="A37" s="518">
        <v>983426417</v>
      </c>
      <c r="B37" s="502" t="s">
        <v>350</v>
      </c>
      <c r="C37" s="502">
        <v>55</v>
      </c>
      <c r="D37" s="519">
        <f>+'[3]#4.1 - Reporting entities'!J56</f>
        <v>-201633</v>
      </c>
      <c r="E37" s="502" t="s">
        <v>271</v>
      </c>
      <c r="F37" s="504" t="s">
        <v>261</v>
      </c>
      <c r="G37" s="504" t="s">
        <v>351</v>
      </c>
      <c r="H37" s="502"/>
      <c r="I37" s="502"/>
    </row>
    <row r="38" spans="1:9" x14ac:dyDescent="0.25">
      <c r="A38" s="515">
        <v>975871932</v>
      </c>
      <c r="B38" s="383" t="s">
        <v>352</v>
      </c>
      <c r="C38" s="383">
        <v>0</v>
      </c>
      <c r="D38" s="516">
        <f>+'[3]#4.1 - Reporting entities'!J57</f>
        <v>116690</v>
      </c>
      <c r="E38" s="383" t="s">
        <v>353</v>
      </c>
      <c r="F38" s="506" t="s">
        <v>261</v>
      </c>
      <c r="G38" s="383"/>
      <c r="H38" s="383"/>
      <c r="I38" s="383"/>
    </row>
    <row r="39" spans="1:9" x14ac:dyDescent="0.25">
      <c r="A39" s="518">
        <v>918500863</v>
      </c>
      <c r="B39" s="502" t="s">
        <v>354</v>
      </c>
      <c r="C39" s="502">
        <v>0</v>
      </c>
      <c r="D39" s="519">
        <f>+'[3]#4.1 - Reporting entities'!J58</f>
        <v>162896</v>
      </c>
      <c r="E39" s="502" t="s">
        <v>271</v>
      </c>
      <c r="F39" s="504" t="s">
        <v>261</v>
      </c>
      <c r="G39" s="529" t="s">
        <v>355</v>
      </c>
      <c r="H39" s="502"/>
      <c r="I39" s="502"/>
    </row>
    <row r="40" spans="1:9" x14ac:dyDescent="0.25">
      <c r="A40" s="515">
        <v>915419062</v>
      </c>
      <c r="B40" s="383" t="s">
        <v>356</v>
      </c>
      <c r="C40" s="383">
        <v>33</v>
      </c>
      <c r="D40" s="516">
        <f>+'[3]#4.1 - Reporting entities'!J59</f>
        <v>-67582</v>
      </c>
      <c r="E40" s="383" t="s">
        <v>260</v>
      </c>
      <c r="F40" s="506" t="s">
        <v>261</v>
      </c>
      <c r="G40" s="506" t="s">
        <v>357</v>
      </c>
      <c r="H40" s="506" t="s">
        <v>269</v>
      </c>
      <c r="I40" s="506"/>
    </row>
    <row r="41" spans="1:9" x14ac:dyDescent="0.25">
      <c r="A41" s="518">
        <v>988400025</v>
      </c>
      <c r="B41" s="502" t="s">
        <v>358</v>
      </c>
      <c r="C41" s="502">
        <v>35</v>
      </c>
      <c r="D41" s="519">
        <f>+'[3]#4.1 - Reporting entities'!J60</f>
        <v>684101</v>
      </c>
      <c r="E41" s="502" t="s">
        <v>260</v>
      </c>
      <c r="F41" s="504" t="s">
        <v>261</v>
      </c>
      <c r="G41" s="504" t="s">
        <v>359</v>
      </c>
      <c r="H41" s="504" t="s">
        <v>360</v>
      </c>
      <c r="I41" s="504"/>
    </row>
    <row r="42" spans="1:9" x14ac:dyDescent="0.25">
      <c r="A42" s="515">
        <v>918092781</v>
      </c>
      <c r="B42" s="383" t="s">
        <v>361</v>
      </c>
      <c r="C42" s="383">
        <v>15</v>
      </c>
      <c r="D42" s="516">
        <f>+'[3]#4.1 - Reporting entities'!J61</f>
        <v>-285591</v>
      </c>
      <c r="E42" s="383" t="s">
        <v>271</v>
      </c>
      <c r="F42" s="506" t="s">
        <v>261</v>
      </c>
      <c r="G42" s="506" t="s">
        <v>362</v>
      </c>
      <c r="H42" s="383"/>
      <c r="I42" s="383"/>
    </row>
    <row r="43" spans="1:9" x14ac:dyDescent="0.25">
      <c r="A43" s="518">
        <v>918175334</v>
      </c>
      <c r="B43" s="502" t="s">
        <v>363</v>
      </c>
      <c r="C43" s="502">
        <v>18</v>
      </c>
      <c r="D43" s="519">
        <f>+'[3]#4.1 - Reporting entities'!J62</f>
        <v>-449568</v>
      </c>
      <c r="E43" s="502" t="s">
        <v>339</v>
      </c>
      <c r="F43" s="504" t="s">
        <v>261</v>
      </c>
      <c r="G43" s="502"/>
      <c r="H43" s="504" t="s">
        <v>340</v>
      </c>
      <c r="I43" s="528"/>
    </row>
    <row r="44" spans="1:9" x14ac:dyDescent="0.25">
      <c r="A44" s="515">
        <v>997015231</v>
      </c>
      <c r="B44" s="383" t="s">
        <v>364</v>
      </c>
      <c r="C44" s="383">
        <v>12</v>
      </c>
      <c r="D44" s="516">
        <f>+'[3]#4.1 - Reporting entities'!J63</f>
        <v>-145554</v>
      </c>
      <c r="E44" s="383" t="s">
        <v>271</v>
      </c>
      <c r="F44" s="506" t="s">
        <v>261</v>
      </c>
      <c r="G44" s="383"/>
      <c r="H44" s="383" t="s">
        <v>365</v>
      </c>
      <c r="I44" s="383"/>
    </row>
    <row r="45" spans="1:9" x14ac:dyDescent="0.25">
      <c r="A45" s="518" t="s">
        <v>366</v>
      </c>
      <c r="B45" s="502" t="s">
        <v>367</v>
      </c>
      <c r="C45" s="502">
        <v>61</v>
      </c>
      <c r="D45" s="519">
        <f>+'[3]#4.1 - Reporting entities'!J64</f>
        <v>-754099</v>
      </c>
      <c r="E45" s="502" t="s">
        <v>260</v>
      </c>
      <c r="F45" s="504" t="s">
        <v>261</v>
      </c>
      <c r="G45" s="504" t="s">
        <v>368</v>
      </c>
      <c r="H45" s="504" t="s">
        <v>369</v>
      </c>
      <c r="I45" s="502"/>
    </row>
    <row r="46" spans="1:9" x14ac:dyDescent="0.25">
      <c r="A46" s="515">
        <v>993787787</v>
      </c>
      <c r="B46" s="383" t="s">
        <v>370</v>
      </c>
      <c r="C46" s="383">
        <v>13</v>
      </c>
      <c r="D46" s="516">
        <f>+'[3]#4.1 - Reporting entities'!J65</f>
        <v>-1028964</v>
      </c>
      <c r="E46" s="383" t="s">
        <v>278</v>
      </c>
      <c r="F46" s="506" t="s">
        <v>261</v>
      </c>
      <c r="G46" s="506" t="s">
        <v>371</v>
      </c>
      <c r="H46" s="506" t="s">
        <v>372</v>
      </c>
      <c r="I46" s="383"/>
    </row>
    <row r="47" spans="1:9" x14ac:dyDescent="0.25">
      <c r="A47" s="518">
        <v>998433223</v>
      </c>
      <c r="B47" s="502" t="s">
        <v>373</v>
      </c>
      <c r="C47" s="502">
        <v>0</v>
      </c>
      <c r="D47" s="519">
        <f>+'[3]#4.1 - Reporting entities'!J66</f>
        <v>-68397</v>
      </c>
      <c r="E47" s="502" t="s">
        <v>260</v>
      </c>
      <c r="F47" s="504" t="s">
        <v>261</v>
      </c>
      <c r="G47" s="504" t="s">
        <v>374</v>
      </c>
      <c r="H47" s="504" t="s">
        <v>375</v>
      </c>
      <c r="I47" s="504"/>
    </row>
    <row r="48" spans="1:9" x14ac:dyDescent="0.25">
      <c r="A48" s="515">
        <v>996739910</v>
      </c>
      <c r="B48" s="383" t="s">
        <v>376</v>
      </c>
      <c r="C48" s="385">
        <v>0</v>
      </c>
      <c r="D48" s="516">
        <f>+'[3]#4.1 - Reporting entities'!J67</f>
        <v>811874</v>
      </c>
      <c r="E48" s="383" t="s">
        <v>260</v>
      </c>
      <c r="F48" s="506" t="s">
        <v>261</v>
      </c>
      <c r="G48" s="506" t="s">
        <v>377</v>
      </c>
      <c r="H48" s="506" t="s">
        <v>378</v>
      </c>
      <c r="I48" s="383"/>
    </row>
    <row r="49" spans="1:9" x14ac:dyDescent="0.25">
      <c r="A49" s="518">
        <v>989795767</v>
      </c>
      <c r="B49" s="502" t="s">
        <v>379</v>
      </c>
      <c r="C49" s="502">
        <v>0</v>
      </c>
      <c r="D49" s="519">
        <f>+'[3]#4.1 - Reporting entities'!J68</f>
        <v>-128222</v>
      </c>
      <c r="E49" s="528" t="s">
        <v>266</v>
      </c>
      <c r="F49" s="504" t="s">
        <v>261</v>
      </c>
      <c r="G49" s="528" t="s">
        <v>266</v>
      </c>
      <c r="H49" s="528" t="s">
        <v>266</v>
      </c>
      <c r="I49" s="528" t="s">
        <v>266</v>
      </c>
    </row>
    <row r="50" spans="1:9" x14ac:dyDescent="0.25">
      <c r="A50" s="515">
        <v>919886080</v>
      </c>
      <c r="B50" s="383" t="s">
        <v>380</v>
      </c>
      <c r="C50" s="383">
        <v>12</v>
      </c>
      <c r="D50" s="516">
        <f>+'[3]#4.1 - Reporting entities'!J69</f>
        <v>-45698</v>
      </c>
      <c r="E50" s="383" t="s">
        <v>271</v>
      </c>
      <c r="F50" s="506" t="s">
        <v>261</v>
      </c>
      <c r="G50" s="383"/>
      <c r="H50" s="383"/>
      <c r="I50" s="383"/>
    </row>
    <row r="51" spans="1:9" x14ac:dyDescent="0.25">
      <c r="A51" s="518">
        <v>919603771</v>
      </c>
      <c r="B51" s="502" t="s">
        <v>381</v>
      </c>
      <c r="C51" s="502">
        <v>0</v>
      </c>
      <c r="D51" s="519">
        <f>+'[3]#4.1 - Reporting entities'!J70</f>
        <v>501324</v>
      </c>
      <c r="E51" s="502" t="s">
        <v>382</v>
      </c>
      <c r="F51" s="504" t="s">
        <v>261</v>
      </c>
      <c r="G51" s="504" t="s">
        <v>383</v>
      </c>
      <c r="H51" s="504" t="s">
        <v>274</v>
      </c>
      <c r="I51" s="528" t="s">
        <v>384</v>
      </c>
    </row>
    <row r="52" spans="1:9" x14ac:dyDescent="0.25">
      <c r="A52" s="515">
        <v>989362100</v>
      </c>
      <c r="B52" s="383" t="s">
        <v>385</v>
      </c>
      <c r="C52" s="383">
        <v>10</v>
      </c>
      <c r="D52" s="516">
        <f>+'[3]#4.1 - Reporting entities'!J71</f>
        <v>-334244</v>
      </c>
      <c r="E52" s="383" t="s">
        <v>386</v>
      </c>
      <c r="F52" s="506" t="s">
        <v>261</v>
      </c>
      <c r="G52" s="506" t="s">
        <v>387</v>
      </c>
      <c r="H52" s="506" t="s">
        <v>388</v>
      </c>
      <c r="I52" s="506"/>
    </row>
    <row r="53" spans="1:9" x14ac:dyDescent="0.25">
      <c r="A53" s="518">
        <v>996888177</v>
      </c>
      <c r="B53" s="502" t="s">
        <v>389</v>
      </c>
      <c r="C53" s="502">
        <v>67</v>
      </c>
      <c r="D53" s="519">
        <f>+'[3]#4.1 - Reporting entities'!J72</f>
        <v>1249860</v>
      </c>
      <c r="E53" s="502" t="s">
        <v>271</v>
      </c>
      <c r="F53" s="504" t="s">
        <v>261</v>
      </c>
      <c r="G53" s="502"/>
      <c r="H53" s="502"/>
      <c r="I53" s="502"/>
    </row>
    <row r="54" spans="1:9" x14ac:dyDescent="0.25">
      <c r="A54" s="515">
        <v>927066440</v>
      </c>
      <c r="B54" s="383" t="s">
        <v>390</v>
      </c>
      <c r="C54" s="383">
        <v>55</v>
      </c>
      <c r="D54" s="516">
        <f>+'[3]#4.1 - Reporting entities'!J73</f>
        <v>4252033</v>
      </c>
      <c r="E54" s="383" t="s">
        <v>260</v>
      </c>
      <c r="F54" s="506" t="s">
        <v>261</v>
      </c>
      <c r="G54" s="506" t="s">
        <v>391</v>
      </c>
      <c r="H54" s="506" t="s">
        <v>392</v>
      </c>
      <c r="I54" s="383"/>
    </row>
    <row r="55" spans="1:9" x14ac:dyDescent="0.25">
      <c r="A55" s="518">
        <v>919160675</v>
      </c>
      <c r="B55" s="502" t="s">
        <v>393</v>
      </c>
      <c r="C55" s="502">
        <v>146</v>
      </c>
      <c r="D55" s="519">
        <f>+'[3]#4.1 - Reporting entities'!J74</f>
        <v>3861005</v>
      </c>
      <c r="E55" s="502" t="s">
        <v>268</v>
      </c>
      <c r="F55" s="504" t="s">
        <v>261</v>
      </c>
      <c r="G55" s="504" t="s">
        <v>394</v>
      </c>
      <c r="H55" s="504" t="s">
        <v>395</v>
      </c>
      <c r="I55" s="504"/>
    </row>
    <row r="56" spans="1:9" x14ac:dyDescent="0.25">
      <c r="A56" s="515">
        <v>913561473</v>
      </c>
      <c r="B56" s="383" t="s">
        <v>396</v>
      </c>
      <c r="C56" s="383">
        <v>18</v>
      </c>
      <c r="D56" s="516">
        <f>+'[3]#4.1 - Reporting entities'!J75</f>
        <v>-767849</v>
      </c>
      <c r="E56" s="383" t="s">
        <v>271</v>
      </c>
      <c r="F56" s="506" t="s">
        <v>261</v>
      </c>
      <c r="G56" s="517" t="s">
        <v>397</v>
      </c>
      <c r="H56" s="383"/>
      <c r="I56" s="383" t="s">
        <v>398</v>
      </c>
    </row>
    <row r="57" spans="1:9" x14ac:dyDescent="0.25">
      <c r="A57" s="553">
        <v>985224323</v>
      </c>
      <c r="B57" s="528" t="s">
        <v>399</v>
      </c>
      <c r="C57" s="528">
        <v>95</v>
      </c>
      <c r="D57" s="554">
        <f>+'[3]#4.1 - Reporting entities'!J76</f>
        <v>-5679389</v>
      </c>
      <c r="E57" s="528" t="s">
        <v>260</v>
      </c>
      <c r="F57" s="529" t="s">
        <v>261</v>
      </c>
      <c r="G57" s="529" t="s">
        <v>400</v>
      </c>
      <c r="H57" s="529" t="s">
        <v>378</v>
      </c>
      <c r="I57" s="528"/>
    </row>
    <row r="58" spans="1:9" x14ac:dyDescent="0.25">
      <c r="B58" s="505" t="s">
        <v>401</v>
      </c>
      <c r="E58" s="4"/>
      <c r="F58" s="4"/>
    </row>
    <row r="59" spans="1:9" x14ac:dyDescent="0.25">
      <c r="C59" s="503"/>
      <c r="D59" s="503"/>
      <c r="E59" s="4"/>
      <c r="F59" s="4"/>
    </row>
    <row r="61" spans="1:9" x14ac:dyDescent="0.25">
      <c r="B61" t="s">
        <v>402</v>
      </c>
      <c r="C61">
        <v>2</v>
      </c>
      <c r="D61" t="s">
        <v>403</v>
      </c>
    </row>
    <row r="62" spans="1:9" x14ac:dyDescent="0.25">
      <c r="B62" t="s">
        <v>404</v>
      </c>
      <c r="C62">
        <v>28</v>
      </c>
      <c r="D62" t="s">
        <v>405</v>
      </c>
    </row>
    <row r="63" spans="1:9" x14ac:dyDescent="0.25">
      <c r="B63" t="s">
        <v>406</v>
      </c>
      <c r="C63">
        <v>1</v>
      </c>
      <c r="D63" t="s">
        <v>407</v>
      </c>
    </row>
    <row r="64" spans="1:9" x14ac:dyDescent="0.25">
      <c r="B64" t="s">
        <v>408</v>
      </c>
      <c r="C64">
        <v>1</v>
      </c>
      <c r="D64" t="s">
        <v>409</v>
      </c>
    </row>
    <row r="65" spans="2:4" x14ac:dyDescent="0.25">
      <c r="B65" t="s">
        <v>410</v>
      </c>
      <c r="C65">
        <v>5</v>
      </c>
      <c r="D65" t="s">
        <v>411</v>
      </c>
    </row>
    <row r="66" spans="2:4" x14ac:dyDescent="0.25">
      <c r="B66" t="s">
        <v>412</v>
      </c>
      <c r="C66">
        <v>15</v>
      </c>
      <c r="D66" t="s">
        <v>413</v>
      </c>
    </row>
    <row r="67" spans="2:4" ht="16.5" thickBot="1" x14ac:dyDescent="0.3">
      <c r="B67" s="531"/>
      <c r="C67" s="531">
        <f>SUM(C61:C66)</f>
        <v>52</v>
      </c>
    </row>
    <row r="68" spans="2:4" ht="16.5" thickTop="1" x14ac:dyDescent="0.25"/>
  </sheetData>
  <autoFilter ref="A5:I58" xr:uid="{9B90A2FC-2307-4851-9AC3-84E8A218B543}"/>
  <mergeCells count="1">
    <mergeCell ref="C4:D4"/>
  </mergeCells>
  <dataValidations count="2">
    <dataValidation allowBlank="1" showInputMessage="1" showErrorMessage="1" promptTitle="Company name" prompt="Input company name here._x000a__x000a_Please refrain from using acronyms, and input complete name." sqref="A50 A16:A17" xr:uid="{53963256-3DAD-49FF-931D-7FD7375783D2}"/>
    <dataValidation allowBlank="1" showInputMessage="1" showErrorMessage="1" promptTitle="Identification #" prompt="Please input unique identification number, such as TIN, organisational number or similar" sqref="A6 A26:A27 A12:A15 A18:A20 A34:A35 A37:A38 A40:A41 A43:A49 A8 A54:A57 A22:A24 A29:A32 A52" xr:uid="{F8324F2F-F314-45AD-AF9B-A4186BB3E23C}"/>
  </dataValidations>
  <hyperlinks>
    <hyperlink ref="G6" r:id="rId1" display="https://www.shell.com/" xr:uid="{E9E189D0-8E0B-4A83-966D-3C9040442B38}"/>
    <hyperlink ref="G10" r:id="rId2" display="https://www.capricornenergy.com/" xr:uid="{6443CFAE-0559-4C6D-8E78-D31C2A3E27CC}"/>
    <hyperlink ref="G11" r:id="rId3" display="https://www.harbourenergy.com/" xr:uid="{A7B52032-436A-4EEB-972E-35345E0634C4}"/>
    <hyperlink ref="G13" r:id="rId4" display="https://www.conocophillips.com/?utm_source=bing&amp;utm_medium=cpc&amp;utm_campaign=Branded&amp;utm_term=conocophillips&amp;utm_content=Conocophillips&amp;msclkid=eafdc57893ae1afc6395a7dbf8e39649" xr:uid="{99A73AFB-BB65-4CE0-8916-F7DF2DD47F97}"/>
    <hyperlink ref="G14" r:id="rId5" display="https://www.dno.no/" xr:uid="{11074E29-AEED-45EB-BEC9-8E18CACA5B97}"/>
    <hyperlink ref="G15" r:id="rId6" display="https://www.dno.no/" xr:uid="{EB92C740-0E8C-4097-BF43-52BA5EC52BA1}"/>
    <hyperlink ref="G19" r:id="rId7" xr:uid="{7F5A6694-3FB2-440D-BAFA-9B2DC8970F17}"/>
    <hyperlink ref="G20" r:id="rId8" display="https://corporate.exxonmobil.com/" xr:uid="{D002AC1D-121B-4F9B-92DB-07ABE4F9EA25}"/>
    <hyperlink ref="G22" r:id="rId9" display="https://www.idemitsu.com/en/index.html" xr:uid="{DF09EBAE-6ED8-445F-9280-70B34BEA21A8}"/>
    <hyperlink ref="G24" r:id="rId10" display="https://www.inpex.co.jp/english/" xr:uid="{02A0562F-81D5-4129-91F7-CE65F5F7FF33}"/>
    <hyperlink ref="G25" r:id="rId11" display="https://www.inpex.co.jp/english/" xr:uid="{AAA41767-D25F-4FF8-A19C-830CBC01A756}"/>
    <hyperlink ref="G28" r:id="rId12" display="https://longboatenergy.com/" xr:uid="{468D5047-2557-4031-8EFE-3A17A41EAE32}"/>
    <hyperlink ref="G29" r:id="rId13" display="https://www.lotos.pl/en/" xr:uid="{6256F62A-6E62-4F76-B3DB-D81F5DEB6131}"/>
    <hyperlink ref="G30" r:id="rId14" display="https://www.lukoil.com/InvestorAndShareholderCenter/Securities/sharecapital" xr:uid="{04D1ADCD-6B92-4669-AC22-C22ADA462044}"/>
    <hyperlink ref="G31" r:id="rId15" display="https://www.lundin-energy.com/" xr:uid="{FBE7D064-EA80-44F4-BDF6-71BC3B3BFA29}"/>
    <hyperlink ref="G34" r:id="rId16" display="https://www.mitsui.com/jp/en/index.html" xr:uid="{2C82161E-5167-4D8C-A4EC-479552D46B63}"/>
    <hyperlink ref="G35" r:id="rId17" display="https://molgroup.info/en" xr:uid="{A505E8D6-882A-4B32-95FC-5DA30EEEBCE2}"/>
    <hyperlink ref="G40" r:id="rId18" display="https://www.okea.no/" xr:uid="{BB5164E2-78C1-4F4D-B832-34BE20B436FD}"/>
    <hyperlink ref="G41" r:id="rId19" display="https://www.omv.com/en" xr:uid="{39035F0A-1D5E-44B8-AC5B-9832F3D9BA57}"/>
    <hyperlink ref="G45" r:id="rId20" display="https://pst-energie.com/about-us-en/pgnig-group-en/" xr:uid="{CCED89F3-7228-4E6F-93A4-DA54E36916D9}"/>
    <hyperlink ref="G46" r:id="rId21" display="https://www.repsol.com/en/index.cshtml" xr:uid="{CCC07717-1F67-4893-B311-E8FAA70E23E1}"/>
    <hyperlink ref="G51" r:id="rId22" display="https://www.centrica.com/" xr:uid="{616C3DD3-DA7B-407E-8115-CBD848942F0B}"/>
    <hyperlink ref="G52" r:id="rId23" display="https://www.suncor.com/" xr:uid="{1B7F2FFE-664E-46ED-B480-80D4038F8EDF}"/>
    <hyperlink ref="H40" r:id="rId24" display="Okea" xr:uid="{B94DB89B-5118-462C-BD0A-5DB3F13FA777}"/>
    <hyperlink ref="H19" r:id="rId25" display="EQUINOR " xr:uid="{7A8EE54D-025A-4A8F-BD55-05FE72FE881A}"/>
    <hyperlink ref="H8" r:id="rId26" display="AKER BP" xr:uid="{609C3783-5D32-47B9-ADE0-F3266C99E621}"/>
    <hyperlink ref="H14" r:id="rId27" display="DNO " xr:uid="{7FA51280-CF62-4526-B073-1262F1268A0F}"/>
    <hyperlink ref="H55" r:id="rId28" display="VÅR ENERGI" xr:uid="{64771570-0FDD-434F-A1B8-53465B6EE835}"/>
    <hyperlink ref="H54" r:id="rId29" display="TOTALENERGIES" xr:uid="{DF79E34A-ABB0-4978-8D82-469F4C42E709}"/>
    <hyperlink ref="H28" r:id="rId30" display="LONGBOAT ENERGY PLC " xr:uid="{35BACF6C-2D37-434B-9EC9-9BA4EF0A8758}"/>
    <hyperlink ref="H11" r:id="rId31" display="HARBOUR ENERGY PLC" xr:uid="{1C5EF262-2B57-4542-B3BE-84BF8B97CBFE}"/>
    <hyperlink ref="H32" r:id="rId32" display="M Vest Energy AS" xr:uid="{D8FE1351-2564-45BE-AC94-7C48D28E7248}"/>
    <hyperlink ref="H33" r:id="rId33" display="Mime Petroleum AS " xr:uid="{AB5C9BFB-9995-4BC8-861A-684491D689E8}"/>
    <hyperlink ref="H43" r:id="rId34" display="Pandion Energy AS " xr:uid="{2784697E-CF13-4FB3-A4D1-B8230ACA0BF9}"/>
    <hyperlink ref="H31" r:id="rId35" display="LUNE, Lundin Energy" xr:uid="{1653E0CD-EDD6-44BF-9C0A-C28A4C74CE70}"/>
    <hyperlink ref="H46" r:id="rId36" display=" REPSOL, S.A. " xr:uid="{57C2ED22-FB87-4F65-B4F3-A9624EB01710}"/>
    <hyperlink ref="G26" r:id="rId37" display="https://www.kpc.com.kw/about/kpc-at-a-glance" xr:uid="{B198B1B6-C773-4CF7-BE3C-9D0955F3818B}"/>
    <hyperlink ref="H13" r:id="rId38" display="COP" xr:uid="{EB1FD131-9F1D-4A10-A3BE-881E3F340891}"/>
    <hyperlink ref="H24" r:id="rId39" display="jpx.co.jp" xr:uid="{FA0EF25C-F715-4A1D-BD38-AA47A6693875}"/>
    <hyperlink ref="H25" r:id="rId40" display="jpx.co.jp" xr:uid="{93FA8E8F-C617-477E-98EC-5C061551CAA7}"/>
    <hyperlink ref="H29" r:id="rId41" xr:uid="{F7D09A52-331B-4254-B1A6-81D07A9466B0}"/>
    <hyperlink ref="H35" r:id="rId42" display="MOL" xr:uid="{AAAF02EC-AA2A-4A36-B799-3FAC5C50F1E4}"/>
    <hyperlink ref="H52" r:id="rId43" display="Suncor TSX Stock Price ; SU:US" xr:uid="{86B80306-4F3E-4121-B434-771B643170C2}"/>
    <hyperlink ref="H45" r:id="rId44" xr:uid="{C649629A-3A12-4BCC-A92F-10D3A0F700B2}"/>
    <hyperlink ref="H41" r:id="rId45" display="OMV AG | Stock" xr:uid="{22DE8F28-E805-4298-B4D6-A572CA7C56CB}"/>
    <hyperlink ref="H15" r:id="rId46" display="DNO " xr:uid="{4FC238D0-1B4E-4C61-A653-735B8AD4C766}"/>
    <hyperlink ref="H22" r:id="rId47" display="jpx.co.jp" xr:uid="{2BD7A6AD-DAD4-45D3-B799-0E3B2839D734}"/>
    <hyperlink ref="H21" r:id="rId48" display="HORISONT ENERGI AS " xr:uid="{F41E15D8-1195-49A6-8563-2CA72050847D}"/>
    <hyperlink ref="H30" r:id="rId49" display="https://www.moex.com/en/" xr:uid="{E30ADF32-67D0-468C-A9EC-95E68D2C6F52}"/>
    <hyperlink ref="H34" r:id="rId50" display="https://quote.jpx.co.jp/jpx/template/quote.cgi?F=tmp/e_stock_detail&amp;MKTN=T&amp;QCODE=8031" xr:uid="{C56DCFAB-7F2B-4B32-8BE1-E4942AC965C7}"/>
    <hyperlink ref="H51" r:id="rId51" display="centrica" xr:uid="{92BA780B-148C-4A2F-BAA7-CE4C62637FA5}"/>
    <hyperlink ref="H20" r:id="rId52" display="https://www.nyse.com/quote/XNYS:XOM" xr:uid="{0F5A90A4-2D67-49F8-B14C-D19DEF344C1C}"/>
    <hyperlink ref="H47" r:id="rId53" xr:uid="{FAD2FF80-2401-42D8-ABFB-DC2C7666E78D}"/>
    <hyperlink ref="G27" r:id="rId54" display="https://www.rexih.com/" xr:uid="{0A84FD5C-459E-408F-B2A7-96F2575B0E90}"/>
    <hyperlink ref="H27" r:id="rId55" display="https://www.sgx.com/securities/equities/5WH" xr:uid="{D1DC45A8-FEA0-4AC9-89E5-F53EB4DD4CEC}"/>
    <hyperlink ref="G37" r:id="rId56" xr:uid="{C4CC940B-C77B-4328-AA4C-A64B3ED33E3E}"/>
    <hyperlink ref="G42" r:id="rId57" display="https://onedyas.com/" xr:uid="{15F4EA59-1CD1-4065-A06F-BEA9B11BE3CD}"/>
    <hyperlink ref="H6" r:id="rId58" display="SHELL PLC; https://www./sec-filings.html" xr:uid="{C7BBF48C-9507-4DBB-BD0B-2BDF4689DFC2}"/>
    <hyperlink ref="H10" r:id="rId59" display="capricorn ; information.service.gov.uk/company/SC226712/filing-history" xr:uid="{10D9309D-8418-4C91-90B6-C1433DB88A5C}"/>
    <hyperlink ref="F6" r:id="rId60" display=" The Norwegian Tax Administration " xr:uid="{24CEBAA0-4F3E-4058-80CF-9B3864E3E813}"/>
    <hyperlink ref="H57" r:id="rId61" display="https://www.boerse-frankfurt.de/equity/basf-se/company-details" xr:uid="{F7F0A36F-FCC9-470D-9044-D845FDA79CF1}"/>
    <hyperlink ref="G33" r:id="rId62" display="https://www.datocapital.lu/companies/Mime-Petroleum-Sarl.html" xr:uid="{27CB588F-EAEE-41A4-8407-4D39C1C25CE5}"/>
    <hyperlink ref="G39" r:id="rId63" xr:uid="{F7050178-D8AC-4043-A908-1DE46FD35517}"/>
    <hyperlink ref="G48" r:id="rId64" display="https://www.allianz.com/en.html" xr:uid="{F21A4447-4345-43EF-B50D-64B99EF33A1A}"/>
    <hyperlink ref="H48" r:id="rId65" display="https://www.boerse-frankfurt.de/equity/allianz-se" xr:uid="{62CABC1A-1AC7-44E5-97AB-DF738679832C}"/>
    <hyperlink ref="G54" r:id="rId66" display="https://totalenergies.com/" xr:uid="{296246E7-C11A-4BDC-85B9-A63A28762C19}"/>
    <hyperlink ref="G57" r:id="rId67" xr:uid="{FD3C2E78-FC2A-4151-9223-7CFE7C8C2A09}"/>
    <hyperlink ref="F7:F57" r:id="rId68" display=" The Norwegian Tax Administration " xr:uid="{32C3E5E8-1A70-4B1D-AA26-D006387383C9}"/>
    <hyperlink ref="G55" r:id="rId69" display="https://www.eni.com/en-IT/home.html" xr:uid="{94E2740A-5915-46B4-AB29-B857CAD40170}"/>
  </hyperlinks>
  <pageMargins left="0.7" right="0.7" top="0.75" bottom="0.75" header="0.3" footer="0.3"/>
  <pageSetup paperSize="9" orientation="portrait" horizontalDpi="300" verticalDpi="300" r:id="rId7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72E8D-9B8E-814D-8F26-01732F729F03}">
  <sheetPr codeName="Sheet8">
    <tabColor theme="2" tint="-9.9978637043366805E-2"/>
  </sheetPr>
  <dimension ref="A1:S27"/>
  <sheetViews>
    <sheetView zoomScale="60" zoomScaleNormal="60" zoomScalePageLayoutView="50" workbookViewId="0">
      <selection activeCell="D3" sqref="D3"/>
    </sheetView>
  </sheetViews>
  <sheetFormatPr defaultColWidth="10.5" defaultRowHeight="16.5" x14ac:dyDescent="0.3"/>
  <cols>
    <col min="1" max="1" width="15" style="219" customWidth="1"/>
    <col min="2" max="2" width="65.375" style="219" customWidth="1"/>
    <col min="3" max="3" width="3.375" style="219" customWidth="1"/>
    <col min="4" max="4" width="38.5" style="219" customWidth="1"/>
    <col min="5" max="5" width="3.375" style="219" customWidth="1"/>
    <col min="6" max="6" width="26.375" style="337" customWidth="1"/>
    <col min="7" max="7" width="3.375" style="219" customWidth="1"/>
    <col min="8" max="8" width="26.375" style="219" customWidth="1"/>
    <col min="9" max="9" width="3.375" style="219" customWidth="1"/>
    <col min="10" max="10" width="51" style="219" customWidth="1"/>
    <col min="11" max="11" width="3.375" style="219" customWidth="1"/>
    <col min="12" max="12" width="39.5" style="219" customWidth="1"/>
    <col min="13" max="13" width="3.375" style="219" customWidth="1"/>
    <col min="14" max="14" width="39.5" style="219" customWidth="1"/>
    <col min="15" max="15" width="3.375" style="219" customWidth="1"/>
    <col min="16" max="16" width="39.5" style="219" customWidth="1"/>
    <col min="17" max="17" width="3.375" style="219" customWidth="1"/>
    <col min="18" max="18" width="39.5" style="219" customWidth="1"/>
    <col min="19" max="19" width="3.375" style="219" customWidth="1"/>
    <col min="20" max="16384" width="10.5" style="219"/>
  </cols>
  <sheetData>
    <row r="1" spans="1:19" ht="27" x14ac:dyDescent="0.45">
      <c r="A1" s="218" t="s">
        <v>414</v>
      </c>
    </row>
    <row r="3" spans="1:19" s="38" customFormat="1" ht="126" x14ac:dyDescent="0.25">
      <c r="A3" s="261" t="s">
        <v>415</v>
      </c>
      <c r="B3" s="54" t="s">
        <v>416</v>
      </c>
      <c r="D3" s="8" t="s">
        <v>159</v>
      </c>
      <c r="F3" s="8"/>
      <c r="H3" s="8"/>
      <c r="J3" s="454" t="s">
        <v>417</v>
      </c>
      <c r="L3" s="37"/>
      <c r="N3" s="37"/>
      <c r="P3" s="37"/>
      <c r="R3" s="37"/>
    </row>
    <row r="4" spans="1:19" s="36" customFormat="1" ht="19.5" x14ac:dyDescent="0.25">
      <c r="A4" s="53"/>
      <c r="B4" s="44"/>
      <c r="D4" s="44"/>
      <c r="F4" s="338"/>
      <c r="H4" s="44"/>
      <c r="J4" s="45"/>
      <c r="L4" s="45"/>
      <c r="N4" s="45"/>
      <c r="P4" s="45"/>
      <c r="R4" s="45"/>
    </row>
    <row r="5" spans="1:19" s="50" customFormat="1" ht="78" x14ac:dyDescent="0.25">
      <c r="A5" s="48"/>
      <c r="B5" s="80" t="s">
        <v>128</v>
      </c>
      <c r="D5" s="78" t="s">
        <v>129</v>
      </c>
      <c r="E5" s="42"/>
      <c r="F5" s="339" t="s">
        <v>130</v>
      </c>
      <c r="G5" s="42"/>
      <c r="H5" s="78" t="s">
        <v>131</v>
      </c>
      <c r="J5" s="43" t="s">
        <v>132</v>
      </c>
      <c r="K5" s="42"/>
      <c r="L5" s="43" t="s">
        <v>133</v>
      </c>
      <c r="M5" s="42"/>
      <c r="N5" s="43" t="s">
        <v>134</v>
      </c>
      <c r="O5" s="42"/>
      <c r="P5" s="43" t="s">
        <v>135</v>
      </c>
      <c r="Q5" s="42"/>
      <c r="R5" s="43" t="s">
        <v>136</v>
      </c>
      <c r="S5" s="42"/>
    </row>
    <row r="6" spans="1:19" s="36" customFormat="1" ht="19.5" x14ac:dyDescent="0.25">
      <c r="A6" s="53"/>
      <c r="B6" s="44"/>
      <c r="D6" s="44"/>
      <c r="F6" s="338"/>
      <c r="H6" s="44"/>
      <c r="J6" s="45"/>
      <c r="L6" s="45"/>
      <c r="N6" s="45"/>
      <c r="P6" s="45"/>
      <c r="R6" s="45"/>
    </row>
    <row r="7" spans="1:19" s="38" customFormat="1" ht="47.25" x14ac:dyDescent="0.25">
      <c r="A7" s="261" t="s">
        <v>161</v>
      </c>
      <c r="B7" s="54" t="s">
        <v>418</v>
      </c>
      <c r="D7" s="8" t="s">
        <v>419</v>
      </c>
      <c r="F7" s="415"/>
      <c r="H7" s="55"/>
      <c r="J7" s="46"/>
    </row>
    <row r="8" spans="1:19" s="36" customFormat="1" ht="19.5" x14ac:dyDescent="0.25">
      <c r="A8" s="65"/>
      <c r="B8" s="44"/>
      <c r="D8" s="44"/>
      <c r="F8" s="338"/>
      <c r="H8" s="44"/>
      <c r="J8" s="45"/>
    </row>
    <row r="9" spans="1:19" s="7" customFormat="1" ht="105" customHeight="1" x14ac:dyDescent="0.25">
      <c r="A9" s="261" t="s">
        <v>420</v>
      </c>
      <c r="B9" s="26" t="s">
        <v>421</v>
      </c>
      <c r="D9" s="8" t="s">
        <v>147</v>
      </c>
      <c r="F9" s="416" t="s">
        <v>422</v>
      </c>
      <c r="G9" s="16"/>
      <c r="H9" s="81" t="s">
        <v>93</v>
      </c>
      <c r="I9" s="16"/>
      <c r="J9" s="464"/>
      <c r="K9" s="16"/>
      <c r="L9" s="37"/>
      <c r="M9" s="36"/>
      <c r="N9" s="37"/>
      <c r="O9" s="36"/>
      <c r="P9" s="37"/>
      <c r="Q9" s="36"/>
      <c r="R9" s="37"/>
      <c r="S9" s="16"/>
    </row>
    <row r="10" spans="1:19" s="7" customFormat="1" ht="93.6" customHeight="1" x14ac:dyDescent="0.25">
      <c r="A10" s="595" t="s">
        <v>423</v>
      </c>
      <c r="B10" s="24" t="s">
        <v>424</v>
      </c>
      <c r="D10" s="8" t="s">
        <v>147</v>
      </c>
      <c r="F10" s="417" t="s">
        <v>425</v>
      </c>
      <c r="G10" s="16"/>
      <c r="H10" s="81" t="s">
        <v>93</v>
      </c>
      <c r="I10" s="16"/>
      <c r="J10" s="466" t="s">
        <v>426</v>
      </c>
      <c r="K10" s="36"/>
      <c r="L10" s="37"/>
      <c r="M10" s="36"/>
      <c r="N10" s="37"/>
      <c r="O10" s="36"/>
      <c r="P10" s="37"/>
      <c r="Q10" s="36"/>
      <c r="R10" s="37"/>
      <c r="S10" s="36"/>
    </row>
    <row r="11" spans="1:19" s="7" customFormat="1" ht="77.45" customHeight="1" x14ac:dyDescent="0.25">
      <c r="A11" s="619"/>
      <c r="B11" s="25" t="s">
        <v>427</v>
      </c>
      <c r="D11" s="8" t="s">
        <v>147</v>
      </c>
      <c r="F11" s="417" t="s">
        <v>428</v>
      </c>
      <c r="G11" s="16"/>
      <c r="H11" s="81" t="s">
        <v>93</v>
      </c>
      <c r="I11" s="16"/>
      <c r="J11" s="464"/>
      <c r="K11" s="38"/>
      <c r="L11" s="37"/>
      <c r="M11" s="38"/>
      <c r="N11" s="37"/>
      <c r="O11" s="38"/>
      <c r="P11" s="37"/>
      <c r="Q11" s="38"/>
      <c r="R11" s="37"/>
      <c r="S11" s="38"/>
    </row>
    <row r="12" spans="1:19" s="7" customFormat="1" ht="77.099999999999994" customHeight="1" x14ac:dyDescent="0.2">
      <c r="A12" s="619"/>
      <c r="B12" s="25" t="s">
        <v>429</v>
      </c>
      <c r="D12" s="8" t="s">
        <v>147</v>
      </c>
      <c r="F12" s="418" t="s">
        <v>430</v>
      </c>
      <c r="G12" s="16"/>
      <c r="H12" s="81" t="s">
        <v>93</v>
      </c>
      <c r="I12" s="16"/>
      <c r="J12" s="464"/>
      <c r="K12" s="36"/>
      <c r="L12" s="37"/>
      <c r="M12" s="36"/>
      <c r="N12" s="37"/>
      <c r="O12" s="36"/>
      <c r="P12" s="37"/>
      <c r="Q12" s="36"/>
      <c r="R12" s="37"/>
      <c r="S12" s="36"/>
    </row>
    <row r="13" spans="1:19" s="7" customFormat="1" ht="96" customHeight="1" x14ac:dyDescent="0.25">
      <c r="A13" s="619"/>
      <c r="B13" s="463" t="s">
        <v>431</v>
      </c>
      <c r="D13" s="462" t="s">
        <v>147</v>
      </c>
      <c r="F13" s="419" t="s">
        <v>432</v>
      </c>
      <c r="G13" s="16"/>
      <c r="H13" s="81" t="s">
        <v>93</v>
      </c>
      <c r="I13" s="16"/>
      <c r="J13" s="464"/>
      <c r="K13" s="16"/>
      <c r="L13" s="37"/>
      <c r="M13" s="16"/>
      <c r="N13" s="37"/>
      <c r="O13" s="16"/>
      <c r="P13" s="37"/>
      <c r="Q13" s="16"/>
      <c r="R13" s="37"/>
      <c r="S13" s="16"/>
    </row>
    <row r="14" spans="1:19" s="7" customFormat="1" ht="112.5" customHeight="1" x14ac:dyDescent="0.25">
      <c r="A14" s="619"/>
      <c r="B14" s="463" t="s">
        <v>433</v>
      </c>
      <c r="D14" s="441" t="s">
        <v>147</v>
      </c>
      <c r="F14" s="419" t="s">
        <v>434</v>
      </c>
      <c r="G14" s="16"/>
      <c r="H14" s="81" t="s">
        <v>93</v>
      </c>
      <c r="I14" s="16"/>
      <c r="J14" s="464" t="s">
        <v>435</v>
      </c>
      <c r="K14" s="16"/>
      <c r="L14" s="37"/>
      <c r="M14" s="16"/>
      <c r="N14" s="37"/>
      <c r="O14" s="16"/>
      <c r="P14" s="37"/>
      <c r="Q14" s="16"/>
      <c r="R14" s="37"/>
      <c r="S14" s="16"/>
    </row>
    <row r="15" spans="1:19" s="7" customFormat="1" ht="51" customHeight="1" x14ac:dyDescent="0.2">
      <c r="A15" s="619"/>
      <c r="B15" s="463" t="s">
        <v>436</v>
      </c>
      <c r="D15" s="441" t="s">
        <v>147</v>
      </c>
      <c r="F15" s="335" t="s">
        <v>437</v>
      </c>
      <c r="G15" s="16"/>
      <c r="H15" s="81" t="s">
        <v>438</v>
      </c>
      <c r="I15" s="16"/>
      <c r="J15" s="464"/>
      <c r="K15" s="16"/>
      <c r="L15" s="37"/>
      <c r="M15" s="16"/>
      <c r="N15" s="37"/>
      <c r="O15" s="16"/>
      <c r="P15" s="37"/>
      <c r="Q15" s="16"/>
      <c r="R15" s="37"/>
      <c r="S15" s="16"/>
    </row>
    <row r="16" spans="1:19" s="7" customFormat="1" ht="51" customHeight="1" x14ac:dyDescent="0.3">
      <c r="A16" s="595" t="s">
        <v>439</v>
      </c>
      <c r="B16" s="26" t="s">
        <v>440</v>
      </c>
      <c r="D16" s="8" t="s">
        <v>147</v>
      </c>
      <c r="F16" s="418" t="s">
        <v>441</v>
      </c>
      <c r="G16" s="222"/>
      <c r="H16" s="81" t="s">
        <v>93</v>
      </c>
      <c r="I16" s="222"/>
      <c r="J16" s="465"/>
      <c r="K16" s="222"/>
      <c r="L16" s="37"/>
      <c r="M16" s="222"/>
      <c r="N16" s="37"/>
      <c r="O16" s="222"/>
      <c r="P16" s="37"/>
      <c r="Q16" s="222"/>
      <c r="R16" s="37"/>
      <c r="S16" s="222"/>
    </row>
    <row r="17" spans="1:19" s="7" customFormat="1" ht="86.1" customHeight="1" x14ac:dyDescent="0.3">
      <c r="A17" s="619"/>
      <c r="B17" s="26" t="s">
        <v>442</v>
      </c>
      <c r="D17" s="8" t="s">
        <v>147</v>
      </c>
      <c r="F17" s="419" t="s">
        <v>443</v>
      </c>
      <c r="G17" s="222"/>
      <c r="H17" s="81" t="s">
        <v>93</v>
      </c>
      <c r="I17" s="222"/>
      <c r="J17" s="465"/>
      <c r="K17" s="222"/>
      <c r="L17" s="37"/>
      <c r="M17" s="222"/>
      <c r="N17" s="37"/>
      <c r="O17" s="222"/>
      <c r="P17" s="37"/>
      <c r="Q17" s="222"/>
      <c r="R17" s="37"/>
      <c r="S17" s="222"/>
    </row>
    <row r="18" spans="1:19" s="7" customFormat="1" ht="51" customHeight="1" x14ac:dyDescent="0.3">
      <c r="A18" s="595" t="s">
        <v>444</v>
      </c>
      <c r="B18" s="25" t="s">
        <v>445</v>
      </c>
      <c r="D18" s="8" t="s">
        <v>147</v>
      </c>
      <c r="F18" s="335" t="s">
        <v>151</v>
      </c>
      <c r="G18" s="222"/>
      <c r="H18" s="81" t="s">
        <v>93</v>
      </c>
      <c r="I18" s="222"/>
      <c r="J18" s="465"/>
      <c r="K18" s="222"/>
      <c r="L18" s="37"/>
      <c r="M18" s="222"/>
      <c r="N18" s="37"/>
      <c r="O18" s="222"/>
      <c r="P18" s="37"/>
      <c r="Q18" s="222"/>
      <c r="R18" s="37"/>
      <c r="S18" s="222"/>
    </row>
    <row r="19" spans="1:19" s="7" customFormat="1" ht="112.5" customHeight="1" x14ac:dyDescent="0.3">
      <c r="A19" s="619"/>
      <c r="B19" s="25" t="s">
        <v>446</v>
      </c>
      <c r="D19" s="8" t="s">
        <v>147</v>
      </c>
      <c r="F19" s="419" t="s">
        <v>447</v>
      </c>
      <c r="G19" s="222"/>
      <c r="H19" s="81" t="s">
        <v>93</v>
      </c>
      <c r="I19" s="222"/>
      <c r="J19" s="465"/>
      <c r="K19" s="222"/>
      <c r="L19" s="37"/>
      <c r="M19" s="222"/>
      <c r="N19" s="37"/>
      <c r="O19" s="222"/>
      <c r="P19" s="37"/>
      <c r="Q19" s="222"/>
      <c r="R19" s="37"/>
      <c r="S19" s="222"/>
    </row>
    <row r="20" spans="1:19" s="7" customFormat="1" ht="51" customHeight="1" x14ac:dyDescent="0.3">
      <c r="A20" s="619"/>
      <c r="B20" s="25" t="s">
        <v>448</v>
      </c>
      <c r="D20" s="8" t="s">
        <v>147</v>
      </c>
      <c r="F20" s="335" t="s">
        <v>449</v>
      </c>
      <c r="G20" s="222"/>
      <c r="H20" s="81" t="s">
        <v>93</v>
      </c>
      <c r="I20" s="222"/>
      <c r="J20" s="465"/>
      <c r="K20" s="222"/>
      <c r="L20" s="37"/>
      <c r="M20" s="222"/>
      <c r="N20" s="37"/>
      <c r="O20" s="222"/>
      <c r="P20" s="37"/>
      <c r="Q20" s="222"/>
      <c r="R20" s="37"/>
      <c r="S20" s="222"/>
    </row>
    <row r="21" spans="1:19" s="7" customFormat="1" ht="51" customHeight="1" x14ac:dyDescent="0.3">
      <c r="A21" s="619"/>
      <c r="B21" s="25" t="s">
        <v>450</v>
      </c>
      <c r="D21" s="8" t="s">
        <v>147</v>
      </c>
      <c r="F21" s="335" t="s">
        <v>451</v>
      </c>
      <c r="G21" s="222"/>
      <c r="H21" s="81" t="s">
        <v>93</v>
      </c>
      <c r="I21" s="222"/>
      <c r="J21" s="465"/>
      <c r="K21" s="222"/>
      <c r="L21" s="37"/>
      <c r="M21" s="222"/>
      <c r="N21" s="37"/>
      <c r="O21" s="222"/>
      <c r="P21" s="37"/>
      <c r="Q21" s="222"/>
      <c r="R21" s="37"/>
      <c r="S21" s="222"/>
    </row>
    <row r="22" spans="1:19" s="7" customFormat="1" ht="51" customHeight="1" x14ac:dyDescent="0.3">
      <c r="A22" s="595" t="s">
        <v>452</v>
      </c>
      <c r="B22" s="498" t="s">
        <v>453</v>
      </c>
      <c r="D22" s="441" t="s">
        <v>147</v>
      </c>
      <c r="F22" s="420" t="s">
        <v>454</v>
      </c>
      <c r="G22" s="222"/>
      <c r="H22" s="81" t="s">
        <v>93</v>
      </c>
      <c r="I22" s="222"/>
      <c r="J22" s="465"/>
      <c r="K22" s="222"/>
      <c r="L22" s="37"/>
      <c r="M22" s="222"/>
      <c r="N22" s="37"/>
      <c r="O22" s="222"/>
      <c r="P22" s="37"/>
      <c r="Q22" s="222"/>
      <c r="R22" s="37"/>
      <c r="S22" s="222"/>
    </row>
    <row r="23" spans="1:19" s="7" customFormat="1" ht="51" customHeight="1" x14ac:dyDescent="0.3">
      <c r="A23" s="619"/>
      <c r="B23" s="498" t="s">
        <v>455</v>
      </c>
      <c r="C23" s="341"/>
      <c r="D23" s="499" t="s">
        <v>93</v>
      </c>
      <c r="E23" s="341"/>
      <c r="F23" s="521" t="s">
        <v>80</v>
      </c>
      <c r="G23" s="222"/>
      <c r="H23" s="81" t="s">
        <v>93</v>
      </c>
      <c r="I23" s="222"/>
      <c r="J23" s="465"/>
      <c r="K23" s="222"/>
      <c r="L23" s="37"/>
      <c r="M23" s="222"/>
      <c r="N23" s="37"/>
      <c r="O23" s="222"/>
      <c r="P23" s="37"/>
      <c r="Q23" s="222"/>
      <c r="R23" s="37"/>
      <c r="S23" s="222"/>
    </row>
    <row r="24" spans="1:19" s="7" customFormat="1" ht="280.5" customHeight="1" x14ac:dyDescent="0.3">
      <c r="A24" s="261" t="s">
        <v>456</v>
      </c>
      <c r="B24" s="25" t="s">
        <v>457</v>
      </c>
      <c r="D24" s="8" t="s">
        <v>147</v>
      </c>
      <c r="F24" s="419" t="s">
        <v>458</v>
      </c>
      <c r="G24" s="222"/>
      <c r="H24" s="81" t="s">
        <v>93</v>
      </c>
      <c r="I24" s="222"/>
      <c r="J24" s="465"/>
      <c r="K24" s="222"/>
      <c r="L24" s="37"/>
      <c r="M24" s="222"/>
      <c r="N24" s="37"/>
      <c r="O24" s="222"/>
      <c r="P24" s="37"/>
      <c r="Q24" s="222"/>
      <c r="R24" s="37"/>
      <c r="S24" s="222"/>
    </row>
    <row r="25" spans="1:19" s="221" customFormat="1" ht="36" customHeight="1" x14ac:dyDescent="0.3">
      <c r="F25" s="340"/>
    </row>
    <row r="27" spans="1:19" x14ac:dyDescent="0.3">
      <c r="F27" s="356"/>
    </row>
  </sheetData>
  <mergeCells count="4">
    <mergeCell ref="A10:A15"/>
    <mergeCell ref="A16:A17"/>
    <mergeCell ref="A18:A21"/>
    <mergeCell ref="A22:A23"/>
  </mergeCells>
  <hyperlinks>
    <hyperlink ref="F9" r:id="rId1" display="https://www.norskpetroleum.no/en/framework/state-organisation-of-petroleum-activites/" xr:uid="{4943A81A-D5A3-42D3-8186-FBAC7D86AC16}"/>
    <hyperlink ref="F10" r:id="rId2" display="https://www.petoro.no/about-petoro/main-tasks" xr:uid="{869B8031-99F2-41AB-9AC4-570838DEAB75}"/>
    <hyperlink ref="F11" r:id="rId3" display="https://www.petoro.no/about-petoro/main-tasks" xr:uid="{058C93C2-B9F8-4764-AEF5-D623B2C57A41}"/>
    <hyperlink ref="F12" r:id="rId4" display="https://www.norskpetroleum.no/rammeverk/rammeverkstatlig-organisering-av-petroleumsvirksomheten/" xr:uid="{927A52CC-B771-46AB-BDA7-035B336C375D}"/>
    <hyperlink ref="F16" r:id="rId5" display="https://www.petoro.no/hjem" xr:uid="{AD468C03-00B6-4393-87E7-DE2F114FEFED}"/>
    <hyperlink ref="F21" r:id="rId6" xr:uid="{71E16753-A4CD-431E-BA96-515FE269A76F}"/>
    <hyperlink ref="F20" r:id="rId7" display="https://www.petoro.no/om-petoro/sd%c3%b8e-fakta" xr:uid="{A5A39FB3-DE2D-4D7C-B52A-B3E1FB72768F}"/>
    <hyperlink ref="F18" r:id="rId8" display="https://www.norskpetroleum.no/en/framework/state-organisation-of-petroleum-activites/" xr:uid="{978EBF39-572B-416E-B3C0-AEAB3F6D12DD}"/>
    <hyperlink ref="F15" r:id="rId9" display="https://www.npd.no/en/regulations/acts/act-29-november-1996-no2.-72-relating-to-petroleum-activities/" xr:uid="{816933CC-6FC8-4E42-AC8A-4BAA7AB23463}"/>
    <hyperlink ref="F22" r:id="rId10" display="https://www.regjeringen.no/contentassets/d6c6d3d65c5249bba2513feb79e928ab/nn-no/pdfs/stm202120220003000dddpdfs.pdf" xr:uid="{1BE851EF-63CB-446A-B452-5F132362A63A}"/>
  </hyperlinks>
  <pageMargins left="0.7" right="0.7" top="0.75" bottom="0.75" header="0.3" footer="0.3"/>
  <pageSetup paperSize="8" orientation="landscape" horizontalDpi="1200" verticalDpi="1200" r:id="rId1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F08D2786879A84C98C986A1D2FE2AC0" ma:contentTypeVersion="15" ma:contentTypeDescription="Create a new document." ma:contentTypeScope="" ma:versionID="a6d473bff0a58683b891baaff0f3ff7e">
  <xsd:schema xmlns:xsd="http://www.w3.org/2001/XMLSchema" xmlns:xs="http://www.w3.org/2001/XMLSchema" xmlns:p="http://schemas.microsoft.com/office/2006/metadata/properties" xmlns:ns2="0c958bcd-fe3d-4310-8463-0016d19558cc" xmlns:ns3="36538d5f-f7e1-46e7-b8e6-8d0f62ce9765" targetNamespace="http://schemas.microsoft.com/office/2006/metadata/properties" ma:root="true" ma:fieldsID="e8a802b73da56038dfca5330b265167a" ns2:_="" ns3:_="">
    <xsd:import namespace="0c958bcd-fe3d-4310-8463-0016d19558cc"/>
    <xsd:import namespace="36538d5f-f7e1-46e7-b8e6-8d0f62ce976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958bcd-fe3d-4310-8463-0016d19558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b58f297-623d-4bc9-82bf-53ab639f850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6538d5f-f7e1-46e7-b8e6-8d0f62ce9765"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927fbd5f-f631-4b6b-b652-1a242b3b1a66}" ma:internalName="TaxCatchAll" ma:showField="CatchAllData" ma:web="36538d5f-f7e1-46e7-b8e6-8d0f62ce976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c958bcd-fe3d-4310-8463-0016d19558cc">
      <Terms xmlns="http://schemas.microsoft.com/office/infopath/2007/PartnerControls"/>
    </lcf76f155ced4ddcb4097134ff3c332f>
    <TaxCatchAll xmlns="36538d5f-f7e1-46e7-b8e6-8d0f62ce9765" xsi:nil="true"/>
  </documentManagement>
</p:properties>
</file>

<file path=customXml/itemProps1.xml><?xml version="1.0" encoding="utf-8"?>
<ds:datastoreItem xmlns:ds="http://schemas.openxmlformats.org/officeDocument/2006/customXml" ds:itemID="{7C0BC6C0-7B6D-4886-820A-3A51F212CFFB}">
  <ds:schemaRefs>
    <ds:schemaRef ds:uri="http://schemas.microsoft.com/sharepoint/v3/contenttype/forms"/>
  </ds:schemaRefs>
</ds:datastoreItem>
</file>

<file path=customXml/itemProps2.xml><?xml version="1.0" encoding="utf-8"?>
<ds:datastoreItem xmlns:ds="http://schemas.openxmlformats.org/officeDocument/2006/customXml" ds:itemID="{1A14EFB5-1BE1-481E-9D77-A38D25E670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958bcd-fe3d-4310-8463-0016d19558cc"/>
    <ds:schemaRef ds:uri="36538d5f-f7e1-46e7-b8e6-8d0f62ce97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519F17E-4F5A-450D-B771-D83C95A89723}">
  <ds:schemaRefs>
    <ds:schemaRef ds:uri="http://purl.org/dc/elements/1.1/"/>
    <ds:schemaRef ds:uri="http://schemas.microsoft.com/office/2006/metadata/properties"/>
    <ds:schemaRef ds:uri="http://purl.org/dc/terms/"/>
    <ds:schemaRef ds:uri="http://schemas.openxmlformats.org/package/2006/metadata/core-properties"/>
    <ds:schemaRef ds:uri="0c958bcd-fe3d-4310-8463-0016d19558cc"/>
    <ds:schemaRef ds:uri="http://schemas.microsoft.com/office/2006/documentManagement/types"/>
    <ds:schemaRef ds:uri="http://schemas.microsoft.com/office/infopath/2007/PartnerControls"/>
    <ds:schemaRef ds:uri="36538d5f-f7e1-46e7-b8e6-8d0f62ce9765"/>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10</vt:i4>
      </vt:variant>
    </vt:vector>
  </HeadingPairs>
  <TitlesOfParts>
    <vt:vector size="41" baseType="lpstr">
      <vt:lpstr>Introduction</vt:lpstr>
      <vt:lpstr>About</vt:lpstr>
      <vt:lpstr>#2.1</vt:lpstr>
      <vt:lpstr>#2.2</vt:lpstr>
      <vt:lpstr>#2.3</vt:lpstr>
      <vt:lpstr>#2.4</vt:lpstr>
      <vt:lpstr>#2.5</vt:lpstr>
      <vt:lpstr># 2.5 back up</vt:lpstr>
      <vt:lpstr>#2.6</vt:lpstr>
      <vt:lpstr>#3.1</vt:lpstr>
      <vt:lpstr>#3.2</vt:lpstr>
      <vt:lpstr>#3.3</vt:lpstr>
      <vt:lpstr>#4.1</vt:lpstr>
      <vt:lpstr>#4.1 - Reporting entities</vt:lpstr>
      <vt:lpstr>#4.1 - Government</vt:lpstr>
      <vt:lpstr>#4.1 - Company</vt:lpstr>
      <vt:lpstr>#4.2</vt:lpstr>
      <vt:lpstr>#4.3</vt:lpstr>
      <vt:lpstr>#4.4</vt:lpstr>
      <vt:lpstr>#4.5</vt:lpstr>
      <vt:lpstr>#4.6</vt:lpstr>
      <vt:lpstr>#4.7</vt:lpstr>
      <vt:lpstr>#4.8</vt:lpstr>
      <vt:lpstr>#4.9</vt:lpstr>
      <vt:lpstr>#5.1</vt:lpstr>
      <vt:lpstr>#5.2</vt:lpstr>
      <vt:lpstr>#5.3</vt:lpstr>
      <vt:lpstr>#6.1</vt:lpstr>
      <vt:lpstr>#6.2</vt:lpstr>
      <vt:lpstr>#6.3</vt:lpstr>
      <vt:lpstr>#6.4</vt:lpstr>
      <vt:lpstr>Companies_list</vt:lpstr>
      <vt:lpstr>dddd</vt:lpstr>
      <vt:lpstr>gogosx</vt:lpstr>
      <vt:lpstr>Government_entities_list</vt:lpstr>
      <vt:lpstr>over</vt:lpstr>
      <vt:lpstr>'#2.4'!Print_Area</vt:lpstr>
      <vt:lpstr>Projectname</vt:lpstr>
      <vt:lpstr>Revenue_stream_list</vt:lpstr>
      <vt:lpstr>Total_reconciled</vt:lpstr>
      <vt:lpstr>Total_revenues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EITI International Secretariat</dc:creator>
  <cp:keywords/>
  <dc:description/>
  <cp:lastModifiedBy>Anlaug Øvergaard Østby</cp:lastModifiedBy>
  <cp:revision/>
  <dcterms:created xsi:type="dcterms:W3CDTF">2020-07-14T03:16:31Z</dcterms:created>
  <dcterms:modified xsi:type="dcterms:W3CDTF">2022-10-07T09:01:40Z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0x010100AF08D2786879A84C98C986A1D2FE2AC0</vt:lpwstr>
  </property>
  <property fmtid="{D5CDD505-2E9C-101B-9397-08002B2CF9AE}" pid="3" name="Order">
    <vt:r8>281300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MediaServiceImageTags">
    <vt:lpwstr/>
  </property>
</Properties>
</file>