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/>
  <xr:revisionPtr revIDLastSave="0" documentId="13_ncr:1_{6180EC4B-B66B-4B26-9D8F-0AF0747AEAC4}" xr6:coauthVersionLast="43" xr6:coauthVersionMax="43" xr10:uidLastSave="{00000000-0000-0000-0000-000000000000}"/>
  <bookViews>
    <workbookView xWindow="-120" yWindow="-120" windowWidth="20730" windowHeight="11160" tabRatio="851" xr2:uid="{00000000-000D-0000-FFFF-FFFF00000000}"/>
  </bookViews>
  <sheets>
    <sheet name="Companies" sheetId="2" r:id="rId1"/>
    <sheet name="C (1)" sheetId="1" r:id="rId2"/>
    <sheet name="C (2)" sheetId="3" r:id="rId3"/>
    <sheet name="C (3)" sheetId="4" r:id="rId4"/>
    <sheet name="C (4)" sheetId="5" r:id="rId5"/>
    <sheet name="C (5)" sheetId="6" r:id="rId6"/>
    <sheet name="C (6)" sheetId="7" r:id="rId7"/>
    <sheet name="C (7)" sheetId="8" r:id="rId8"/>
    <sheet name="C (8)" sheetId="9" r:id="rId9"/>
    <sheet name="C (9)" sheetId="10" r:id="rId10"/>
    <sheet name="C (10)" sheetId="11" r:id="rId11"/>
    <sheet name="C (11)" sheetId="12" r:id="rId12"/>
    <sheet name="C (12)" sheetId="13" r:id="rId13"/>
    <sheet name="C (13)" sheetId="14" r:id="rId14"/>
    <sheet name="C (14)" sheetId="15" r:id="rId15"/>
  </sheets>
  <externalReferences>
    <externalReference r:id="rId16"/>
  </externalReferences>
  <definedNames>
    <definedName name="_xlnm._FilterDatabase" localSheetId="3" hidden="1">'C (3)'!#REF!</definedName>
    <definedName name="_xlnm._FilterDatabase" localSheetId="8" hidden="1">#REF!</definedName>
    <definedName name="_xlnm._FilterDatabase" hidden="1">#REF!</definedName>
    <definedName name="_FilterDatabase1" localSheetId="10" hidden="1">#REF!</definedName>
    <definedName name="_FilterDatabase1" localSheetId="12" hidden="1">#REF!</definedName>
    <definedName name="_FilterDatabase1" localSheetId="14" hidden="1">#REF!</definedName>
    <definedName name="_FilterDatabase1" localSheetId="4" hidden="1">#REF!</definedName>
    <definedName name="_FilterDatabase1" localSheetId="6" hidden="1">#REF!</definedName>
    <definedName name="_FilterDatabase1" localSheetId="8" hidden="1">#REF!</definedName>
    <definedName name="_FilterDatabase1" hidden="1">#REF!</definedName>
    <definedName name="AOUT">#REF!</definedName>
    <definedName name="az" localSheetId="10">#REF!</definedName>
    <definedName name="az" localSheetId="12">#REF!</definedName>
    <definedName name="az" localSheetId="14">#REF!</definedName>
    <definedName name="az" localSheetId="4">#REF!</definedName>
    <definedName name="az" localSheetId="6">#REF!</definedName>
    <definedName name="az" localSheetId="8">#REF!</definedName>
    <definedName name="az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>#REF!</definedName>
    <definedName name="BATNA" localSheetId="10">#REF!</definedName>
    <definedName name="BATNA" localSheetId="12">#REF!</definedName>
    <definedName name="BATNA" localSheetId="14">#REF!</definedName>
    <definedName name="BATNA" localSheetId="4">#REF!</definedName>
    <definedName name="BATNA" localSheetId="6">#REF!</definedName>
    <definedName name="BATNA" localSheetId="8">#REF!</definedName>
    <definedName name="BATNA">#REF!</definedName>
    <definedName name="BISKRA" localSheetId="10">#REF!</definedName>
    <definedName name="BISKRA" localSheetId="12">#REF!</definedName>
    <definedName name="BISKRA" localSheetId="14">#REF!</definedName>
    <definedName name="BISKRA" localSheetId="4">#REF!</definedName>
    <definedName name="BISKRA" localSheetId="6">#REF!</definedName>
    <definedName name="BISKRA" localSheetId="8">#REF!</definedName>
    <definedName name="BISKRA">#REF!</definedName>
    <definedName name="Compadjust">[1]Lists!$B$82:$B$90</definedName>
    <definedName name="DATA5">#REF!</definedName>
    <definedName name="FD" localSheetId="10" hidden="1">#REF!</definedName>
    <definedName name="FD" localSheetId="12" hidden="1">#REF!</definedName>
    <definedName name="FD" localSheetId="14" hidden="1">#REF!</definedName>
    <definedName name="FD" localSheetId="4" hidden="1">#REF!</definedName>
    <definedName name="FD" localSheetId="6" hidden="1">#REF!</definedName>
    <definedName name="FD" localSheetId="8" hidden="1">#REF!</definedName>
    <definedName name="FD" hidden="1">#REF!</definedName>
    <definedName name="fdb" localSheetId="10" hidden="1">#REF!</definedName>
    <definedName name="fdb" localSheetId="12" hidden="1">#REF!</definedName>
    <definedName name="fdb" localSheetId="14" hidden="1">#REF!</definedName>
    <definedName name="fdb" localSheetId="4" hidden="1">#REF!</definedName>
    <definedName name="fdb" localSheetId="6" hidden="1">#REF!</definedName>
    <definedName name="fdb" localSheetId="8" hidden="1">#REF!</definedName>
    <definedName name="fdb" hidden="1">#REF!</definedName>
    <definedName name="FinalDiff">[1]Lists!$B$105:$B$118</definedName>
    <definedName name="Govadjust">[1]Lists!$B$94:$B$101</definedName>
    <definedName name="IFU">#REF!</definedName>
    <definedName name="itie_2013">#REF!</definedName>
    <definedName name="JIJEL" localSheetId="10">#REF!</definedName>
    <definedName name="JIJEL" localSheetId="12">#REF!</definedName>
    <definedName name="JIJEL" localSheetId="14">#REF!</definedName>
    <definedName name="JIJEL" localSheetId="4">#REF!</definedName>
    <definedName name="JIJEL" localSheetId="6">#REF!</definedName>
    <definedName name="JIJEL" localSheetId="8">#REF!</definedName>
    <definedName name="JIJEL">#REF!</definedName>
    <definedName name="KHENCHELA" localSheetId="10">#REF!</definedName>
    <definedName name="KHENCHELA" localSheetId="12">#REF!</definedName>
    <definedName name="KHENCHELA" localSheetId="14">#REF!</definedName>
    <definedName name="KHENCHELA" localSheetId="4">#REF!</definedName>
    <definedName name="KHENCHELA" localSheetId="6">#REF!</definedName>
    <definedName name="KHENCHELA" localSheetId="8">#REF!</definedName>
    <definedName name="KHENCHELA">#REF!</definedName>
    <definedName name="MARI">#REF!</definedName>
    <definedName name="MILA" localSheetId="10">#REF!</definedName>
    <definedName name="MILA" localSheetId="12">#REF!</definedName>
    <definedName name="MILA" localSheetId="14">#REF!</definedName>
    <definedName name="MILA" localSheetId="4">#REF!</definedName>
    <definedName name="MILA" localSheetId="6">#REF!</definedName>
    <definedName name="MILA" localSheetId="8">#REF!</definedName>
    <definedName name="MILA">#REF!</definedName>
    <definedName name="miseenplace03prjpilotes" localSheetId="10">#REF!</definedName>
    <definedName name="miseenplace03prjpilotes" localSheetId="12">#REF!</definedName>
    <definedName name="miseenplace03prjpilotes" localSheetId="14">#REF!</definedName>
    <definedName name="miseenplace03prjpilotes" localSheetId="4">#REF!</definedName>
    <definedName name="miseenplace03prjpilotes" localSheetId="6">#REF!</definedName>
    <definedName name="miseenplace03prjpilotes" localSheetId="8">#REF!</definedName>
    <definedName name="miseenplace03prjpilotes">#REF!</definedName>
    <definedName name="MS" localSheetId="10">#REF!</definedName>
    <definedName name="MS" localSheetId="12">#REF!</definedName>
    <definedName name="MS" localSheetId="14">#REF!</definedName>
    <definedName name="MS" localSheetId="4">#REF!</definedName>
    <definedName name="MS" localSheetId="6">#REF!</definedName>
    <definedName name="MS" localSheetId="8">#REF!</definedName>
    <definedName name="MS">#REF!</definedName>
    <definedName name="msp" localSheetId="10">#REF!</definedName>
    <definedName name="msp" localSheetId="12">#REF!</definedName>
    <definedName name="msp" localSheetId="14">#REF!</definedName>
    <definedName name="msp" localSheetId="4">#REF!</definedName>
    <definedName name="msp" localSheetId="6">#REF!</definedName>
    <definedName name="msp" localSheetId="8">#REF!</definedName>
    <definedName name="msp">#REF!</definedName>
    <definedName name="P" localSheetId="10">#REF!</definedName>
    <definedName name="P" localSheetId="12">#REF!</definedName>
    <definedName name="P" localSheetId="14">#REF!</definedName>
    <definedName name="P" localSheetId="4">#REF!</definedName>
    <definedName name="P" localSheetId="6">#REF!</definedName>
    <definedName name="P" localSheetId="8">#REF!</definedName>
    <definedName name="P">#REF!</definedName>
    <definedName name="po" localSheetId="10">#REF!</definedName>
    <definedName name="po" localSheetId="12">#REF!</definedName>
    <definedName name="po" localSheetId="14">#REF!</definedName>
    <definedName name="po" localSheetId="4">#REF!</definedName>
    <definedName name="po" localSheetId="6">#REF!</definedName>
    <definedName name="po" localSheetId="8">#REF!</definedName>
    <definedName name="po">#REF!</definedName>
    <definedName name="POP" localSheetId="10">#REF!</definedName>
    <definedName name="POP" localSheetId="12">#REF!</definedName>
    <definedName name="POP" localSheetId="14">#REF!</definedName>
    <definedName name="POP" localSheetId="4">#REF!</definedName>
    <definedName name="POP" localSheetId="6">#REF!</definedName>
    <definedName name="POP" localSheetId="8">#REF!</definedName>
    <definedName name="POP">#REF!</definedName>
    <definedName name="RECAP" localSheetId="10">#REF!</definedName>
    <definedName name="RECAP" localSheetId="12">#REF!</definedName>
    <definedName name="RECAP" localSheetId="14">#REF!</definedName>
    <definedName name="RECAP" localSheetId="4">#REF!</definedName>
    <definedName name="RECAP" localSheetId="6">#REF!</definedName>
    <definedName name="RECAP" localSheetId="8">#REF!</definedName>
    <definedName name="RECAP">#REF!</definedName>
    <definedName name="SOUKAHARS" localSheetId="10">#REF!</definedName>
    <definedName name="SOUKAHARS" localSheetId="12">#REF!</definedName>
    <definedName name="SOUKAHARS" localSheetId="14">#REF!</definedName>
    <definedName name="SOUKAHARS" localSheetId="4">#REF!</definedName>
    <definedName name="SOUKAHARS" localSheetId="6">#REF!</definedName>
    <definedName name="SOUKAHARS" localSheetId="8">#REF!</definedName>
    <definedName name="SOUKAHARS">#REF!</definedName>
    <definedName name="Taxes">[1]Lists!$B$8:$B$78</definedName>
    <definedName name="TRAVAUX01" localSheetId="10">#REF!</definedName>
    <definedName name="TRAVAUX01" localSheetId="12">#REF!</definedName>
    <definedName name="TRAVAUX01" localSheetId="14">#REF!</definedName>
    <definedName name="TRAVAUX01" localSheetId="4">#REF!</definedName>
    <definedName name="TRAVAUX01" localSheetId="6">#REF!</definedName>
    <definedName name="TRAVAUX01" localSheetId="8">#REF!</definedName>
    <definedName name="TRAVAUX01">#REF!</definedName>
    <definedName name="TRAVAUX07" localSheetId="10">#REF!</definedName>
    <definedName name="TRAVAUX07" localSheetId="12">#REF!</definedName>
    <definedName name="TRAVAUX07" localSheetId="14">#REF!</definedName>
    <definedName name="TRAVAUX07" localSheetId="4">#REF!</definedName>
    <definedName name="TRAVAUX07" localSheetId="6">#REF!</definedName>
    <definedName name="TRAVAUX07" localSheetId="8">#REF!</definedName>
    <definedName name="TRAVAUX07">#REF!</definedName>
    <definedName name="TRAVAUX08" localSheetId="10">#REF!</definedName>
    <definedName name="TRAVAUX08" localSheetId="12">#REF!</definedName>
    <definedName name="TRAVAUX08" localSheetId="14">#REF!</definedName>
    <definedName name="TRAVAUX08" localSheetId="4">#REF!</definedName>
    <definedName name="TRAVAUX08" localSheetId="6">#REF!</definedName>
    <definedName name="TRAVAUX08" localSheetId="8">#REF!</definedName>
    <definedName name="TRAVAUX08">#REF!</definedName>
    <definedName name="TRAVAUX10" localSheetId="10">#REF!</definedName>
    <definedName name="TRAVAUX10" localSheetId="12">#REF!</definedName>
    <definedName name="TRAVAUX10" localSheetId="14">#REF!</definedName>
    <definedName name="TRAVAUX10" localSheetId="4">#REF!</definedName>
    <definedName name="TRAVAUX10" localSheetId="6">#REF!</definedName>
    <definedName name="TRAVAUX10" localSheetId="8">#REF!</definedName>
    <definedName name="TRAVAUX10">#REF!</definedName>
    <definedName name="TRAVAUX11" localSheetId="10">#REF!</definedName>
    <definedName name="TRAVAUX11" localSheetId="12">#REF!</definedName>
    <definedName name="TRAVAUX11" localSheetId="14">#REF!</definedName>
    <definedName name="TRAVAUX11" localSheetId="4">#REF!</definedName>
    <definedName name="TRAVAUX11" localSheetId="6">#REF!</definedName>
    <definedName name="TRAVAUX11" localSheetId="8">#REF!</definedName>
    <definedName name="TRAVAUX11">#REF!</definedName>
    <definedName name="TRAVAUX12" localSheetId="10">#REF!</definedName>
    <definedName name="TRAVAUX12" localSheetId="12">#REF!</definedName>
    <definedName name="TRAVAUX12" localSheetId="14">#REF!</definedName>
    <definedName name="TRAVAUX12" localSheetId="4">#REF!</definedName>
    <definedName name="TRAVAUX12" localSheetId="6">#REF!</definedName>
    <definedName name="TRAVAUX12" localSheetId="8">#REF!</definedName>
    <definedName name="TRAVAUX12">#REF!</definedName>
    <definedName name="TRAVAUX13" localSheetId="10">#REF!</definedName>
    <definedName name="TRAVAUX13" localSheetId="12">#REF!</definedName>
    <definedName name="TRAVAUX13" localSheetId="14">#REF!</definedName>
    <definedName name="TRAVAUX13" localSheetId="4">#REF!</definedName>
    <definedName name="TRAVAUX13" localSheetId="6">#REF!</definedName>
    <definedName name="TRAVAUX13" localSheetId="8">#REF!</definedName>
    <definedName name="TRAVAUX13">#REF!</definedName>
    <definedName name="TRAVAUX14" localSheetId="10">#REF!</definedName>
    <definedName name="TRAVAUX14" localSheetId="12">#REF!</definedName>
    <definedName name="TRAVAUX14" localSheetId="14">#REF!</definedName>
    <definedName name="TRAVAUX14" localSheetId="4">#REF!</definedName>
    <definedName name="TRAVAUX14" localSheetId="6">#REF!</definedName>
    <definedName name="TRAVAUX14" localSheetId="8">#REF!</definedName>
    <definedName name="TRAVAUX14">#REF!</definedName>
    <definedName name="TRAVAUX15" localSheetId="10">#REF!</definedName>
    <definedName name="TRAVAUX15" localSheetId="12">#REF!</definedName>
    <definedName name="TRAVAUX15" localSheetId="14">#REF!</definedName>
    <definedName name="TRAVAUX15" localSheetId="4">#REF!</definedName>
    <definedName name="TRAVAUX15" localSheetId="6">#REF!</definedName>
    <definedName name="TRAVAUX15" localSheetId="8">#REF!</definedName>
    <definedName name="TRAVAUX15">#REF!</definedName>
    <definedName name="TRAVAUX20" localSheetId="10">#REF!</definedName>
    <definedName name="TRAVAUX20" localSheetId="12">#REF!</definedName>
    <definedName name="TRAVAUX20" localSheetId="14">#REF!</definedName>
    <definedName name="TRAVAUX20" localSheetId="4">#REF!</definedName>
    <definedName name="TRAVAUX20" localSheetId="6">#REF!</definedName>
    <definedName name="TRAVAUX20" localSheetId="8">#REF!</definedName>
    <definedName name="TRAVAUX20">#REF!</definedName>
    <definedName name="TRAVAUX21" localSheetId="10">#REF!</definedName>
    <definedName name="TRAVAUX21" localSheetId="12">#REF!</definedName>
    <definedName name="TRAVAUX21" localSheetId="14">#REF!</definedName>
    <definedName name="TRAVAUX21" localSheetId="4">#REF!</definedName>
    <definedName name="TRAVAUX21" localSheetId="6">#REF!</definedName>
    <definedName name="TRAVAUX21" localSheetId="8">#REF!</definedName>
    <definedName name="TRAVAUX21">#REF!</definedName>
    <definedName name="TRAVAUX22" localSheetId="10">#REF!</definedName>
    <definedName name="TRAVAUX22" localSheetId="12">#REF!</definedName>
    <definedName name="TRAVAUX22" localSheetId="14">#REF!</definedName>
    <definedName name="TRAVAUX22" localSheetId="4">#REF!</definedName>
    <definedName name="TRAVAUX22" localSheetId="6">#REF!</definedName>
    <definedName name="TRAVAUX22" localSheetId="8">#REF!</definedName>
    <definedName name="TRAVAUX22">#REF!</definedName>
    <definedName name="TRAVAUX25" localSheetId="10">#REF!</definedName>
    <definedName name="TRAVAUX25" localSheetId="12">#REF!</definedName>
    <definedName name="TRAVAUX25" localSheetId="14">#REF!</definedName>
    <definedName name="TRAVAUX25" localSheetId="4">#REF!</definedName>
    <definedName name="TRAVAUX25" localSheetId="6">#REF!</definedName>
    <definedName name="TRAVAUX25" localSheetId="8">#REF!</definedName>
    <definedName name="TRAVAUX25">#REF!</definedName>
    <definedName name="TRAVAUX27" localSheetId="10">#REF!</definedName>
    <definedName name="TRAVAUX27" localSheetId="12">#REF!</definedName>
    <definedName name="TRAVAUX27" localSheetId="14">#REF!</definedName>
    <definedName name="TRAVAUX27" localSheetId="4">#REF!</definedName>
    <definedName name="TRAVAUX27" localSheetId="6">#REF!</definedName>
    <definedName name="TRAVAUX27" localSheetId="8">#REF!</definedName>
    <definedName name="TRAVAUX27">#REF!</definedName>
    <definedName name="TRAVAUX28" localSheetId="10">#REF!</definedName>
    <definedName name="TRAVAUX28" localSheetId="12">#REF!</definedName>
    <definedName name="TRAVAUX28" localSheetId="14">#REF!</definedName>
    <definedName name="TRAVAUX28" localSheetId="4">#REF!</definedName>
    <definedName name="TRAVAUX28" localSheetId="6">#REF!</definedName>
    <definedName name="TRAVAUX28" localSheetId="8">#REF!</definedName>
    <definedName name="TRAVAUX28">#REF!</definedName>
    <definedName name="TRAVAUX29" localSheetId="10">#REF!</definedName>
    <definedName name="TRAVAUX29" localSheetId="12">#REF!</definedName>
    <definedName name="TRAVAUX29" localSheetId="14">#REF!</definedName>
    <definedName name="TRAVAUX29" localSheetId="4">#REF!</definedName>
    <definedName name="TRAVAUX29" localSheetId="6">#REF!</definedName>
    <definedName name="TRAVAUX29" localSheetId="8">#REF!</definedName>
    <definedName name="TRAVAUX29">#REF!</definedName>
    <definedName name="TRAVAUX31" localSheetId="10">#REF!</definedName>
    <definedName name="TRAVAUX31" localSheetId="12">#REF!</definedName>
    <definedName name="TRAVAUX31" localSheetId="14">#REF!</definedName>
    <definedName name="TRAVAUX31" localSheetId="4">#REF!</definedName>
    <definedName name="TRAVAUX31" localSheetId="6">#REF!</definedName>
    <definedName name="TRAVAUX31" localSheetId="8">#REF!</definedName>
    <definedName name="TRAVAUX31">#REF!</definedName>
    <definedName name="TRAVAUX32" localSheetId="10">#REF!</definedName>
    <definedName name="TRAVAUX32" localSheetId="12">#REF!</definedName>
    <definedName name="TRAVAUX32" localSheetId="14">#REF!</definedName>
    <definedName name="TRAVAUX32" localSheetId="4">#REF!</definedName>
    <definedName name="TRAVAUX32" localSheetId="6">#REF!</definedName>
    <definedName name="TRAVAUX32" localSheetId="8">#REF!</definedName>
    <definedName name="TRAVAUX32">#REF!</definedName>
    <definedName name="TRAVAUX33" localSheetId="10">#REF!</definedName>
    <definedName name="TRAVAUX33" localSheetId="12">#REF!</definedName>
    <definedName name="TRAVAUX33" localSheetId="14">#REF!</definedName>
    <definedName name="TRAVAUX33" localSheetId="4">#REF!</definedName>
    <definedName name="TRAVAUX33" localSheetId="6">#REF!</definedName>
    <definedName name="TRAVAUX33" localSheetId="8">#REF!</definedName>
    <definedName name="TRAVAUX33">#REF!</definedName>
    <definedName name="TRAVAUX34" localSheetId="10">#REF!</definedName>
    <definedName name="TRAVAUX34" localSheetId="12">#REF!</definedName>
    <definedName name="TRAVAUX34" localSheetId="14">#REF!</definedName>
    <definedName name="TRAVAUX34" localSheetId="4">#REF!</definedName>
    <definedName name="TRAVAUX34" localSheetId="6">#REF!</definedName>
    <definedName name="TRAVAUX34" localSheetId="8">#REF!</definedName>
    <definedName name="TRAVAUX34">#REF!</definedName>
    <definedName name="TRAVAUX35" localSheetId="10">#REF!</definedName>
    <definedName name="TRAVAUX35" localSheetId="12">#REF!</definedName>
    <definedName name="TRAVAUX35" localSheetId="14">#REF!</definedName>
    <definedName name="TRAVAUX35" localSheetId="4">#REF!</definedName>
    <definedName name="TRAVAUX35" localSheetId="6">#REF!</definedName>
    <definedName name="TRAVAUX35" localSheetId="8">#REF!</definedName>
    <definedName name="TRAVAUX35">#REF!</definedName>
    <definedName name="TRAVAUX36" localSheetId="10">#REF!</definedName>
    <definedName name="TRAVAUX36" localSheetId="12">#REF!</definedName>
    <definedName name="TRAVAUX36" localSheetId="14">#REF!</definedName>
    <definedName name="TRAVAUX36" localSheetId="4">#REF!</definedName>
    <definedName name="TRAVAUX36" localSheetId="6">#REF!</definedName>
    <definedName name="TRAVAUX36" localSheetId="8">#REF!</definedName>
    <definedName name="TRAVAUX36">#REF!</definedName>
    <definedName name="TRAVAUX38" localSheetId="10">#REF!</definedName>
    <definedName name="TRAVAUX38" localSheetId="12">#REF!</definedName>
    <definedName name="TRAVAUX38" localSheetId="14">#REF!</definedName>
    <definedName name="TRAVAUX38" localSheetId="4">#REF!</definedName>
    <definedName name="TRAVAUX38" localSheetId="6">#REF!</definedName>
    <definedName name="TRAVAUX38" localSheetId="8">#REF!</definedName>
    <definedName name="TRAVAUX38">#REF!</definedName>
    <definedName name="TRAVAUX39" localSheetId="10">#REF!</definedName>
    <definedName name="TRAVAUX39" localSheetId="12">#REF!</definedName>
    <definedName name="TRAVAUX39" localSheetId="14">#REF!</definedName>
    <definedName name="TRAVAUX39" localSheetId="4">#REF!</definedName>
    <definedName name="TRAVAUX39" localSheetId="6">#REF!</definedName>
    <definedName name="TRAVAUX39" localSheetId="8">#REF!</definedName>
    <definedName name="TRAVAUX39">#REF!</definedName>
    <definedName name="TRAVAUX40" localSheetId="10">#REF!</definedName>
    <definedName name="TRAVAUX40" localSheetId="12">#REF!</definedName>
    <definedName name="TRAVAUX40" localSheetId="14">#REF!</definedName>
    <definedName name="TRAVAUX40" localSheetId="4">#REF!</definedName>
    <definedName name="TRAVAUX40" localSheetId="6">#REF!</definedName>
    <definedName name="TRAVAUX40" localSheetId="8">#REF!</definedName>
    <definedName name="TRAVAUX40">#REF!</definedName>
    <definedName name="TRAVAUX41" localSheetId="10">#REF!</definedName>
    <definedName name="TRAVAUX41" localSheetId="12">#REF!</definedName>
    <definedName name="TRAVAUX41" localSheetId="14">#REF!</definedName>
    <definedName name="TRAVAUX41" localSheetId="4">#REF!</definedName>
    <definedName name="TRAVAUX41" localSheetId="6">#REF!</definedName>
    <definedName name="TRAVAUX41" localSheetId="8">#REF!</definedName>
    <definedName name="TRAVAUX41">#REF!</definedName>
    <definedName name="TRAVAUX42" localSheetId="10">#REF!</definedName>
    <definedName name="TRAVAUX42" localSheetId="12">#REF!</definedName>
    <definedName name="TRAVAUX42" localSheetId="14">#REF!</definedName>
    <definedName name="TRAVAUX42" localSheetId="4">#REF!</definedName>
    <definedName name="TRAVAUX42" localSheetId="6">#REF!</definedName>
    <definedName name="TRAVAUX42" localSheetId="8">#REF!</definedName>
    <definedName name="TRAVAUX42">#REF!</definedName>
    <definedName name="TRAVAUX43" localSheetId="10">#REF!</definedName>
    <definedName name="TRAVAUX43" localSheetId="12">#REF!</definedName>
    <definedName name="TRAVAUX43" localSheetId="14">#REF!</definedName>
    <definedName name="TRAVAUX43" localSheetId="4">#REF!</definedName>
    <definedName name="TRAVAUX43" localSheetId="6">#REF!</definedName>
    <definedName name="TRAVAUX43" localSheetId="8">#REF!</definedName>
    <definedName name="TRAVAUX43">#REF!</definedName>
    <definedName name="TRAVAUX44" localSheetId="10">#REF!</definedName>
    <definedName name="TRAVAUX44" localSheetId="12">#REF!</definedName>
    <definedName name="TRAVAUX44" localSheetId="14">#REF!</definedName>
    <definedName name="TRAVAUX44" localSheetId="4">#REF!</definedName>
    <definedName name="TRAVAUX44" localSheetId="6">#REF!</definedName>
    <definedName name="TRAVAUX44" localSheetId="8">#REF!</definedName>
    <definedName name="TRAVAUX44">#REF!</definedName>
    <definedName name="TRAVAUX45" localSheetId="10">#REF!</definedName>
    <definedName name="TRAVAUX45" localSheetId="12">#REF!</definedName>
    <definedName name="TRAVAUX45" localSheetId="14">#REF!</definedName>
    <definedName name="TRAVAUX45" localSheetId="4">#REF!</definedName>
    <definedName name="TRAVAUX45" localSheetId="6">#REF!</definedName>
    <definedName name="TRAVAUX45" localSheetId="8">#REF!</definedName>
    <definedName name="TRAVAUX45">#REF!</definedName>
    <definedName name="TRAVAUX47" localSheetId="10">#REF!</definedName>
    <definedName name="TRAVAUX47" localSheetId="12">#REF!</definedName>
    <definedName name="TRAVAUX47" localSheetId="14">#REF!</definedName>
    <definedName name="TRAVAUX47" localSheetId="4">#REF!</definedName>
    <definedName name="TRAVAUX47" localSheetId="6">#REF!</definedName>
    <definedName name="TRAVAUX47" localSheetId="8">#REF!</definedName>
    <definedName name="TRAVAUX47">#REF!</definedName>
    <definedName name="TRAVAUX48" localSheetId="10">#REF!</definedName>
    <definedName name="TRAVAUX48" localSheetId="12">#REF!</definedName>
    <definedName name="TRAVAUX48" localSheetId="14">#REF!</definedName>
    <definedName name="TRAVAUX48" localSheetId="4">#REF!</definedName>
    <definedName name="TRAVAUX48" localSheetId="6">#REF!</definedName>
    <definedName name="TRAVAUX48" localSheetId="8">#REF!</definedName>
    <definedName name="TRAVAUX48">#REF!</definedName>
    <definedName name="TRAVAUX49" localSheetId="10">#REF!</definedName>
    <definedName name="TRAVAUX49" localSheetId="12">#REF!</definedName>
    <definedName name="TRAVAUX49" localSheetId="14">#REF!</definedName>
    <definedName name="TRAVAUX49" localSheetId="4">#REF!</definedName>
    <definedName name="TRAVAUX49" localSheetId="6">#REF!</definedName>
    <definedName name="TRAVAUX49" localSheetId="8">#REF!</definedName>
    <definedName name="TRAVAUX49">#REF!</definedName>
    <definedName name="TRAVAUX50" localSheetId="10">#REF!</definedName>
    <definedName name="TRAVAUX50" localSheetId="12">#REF!</definedName>
    <definedName name="TRAVAUX50" localSheetId="14">#REF!</definedName>
    <definedName name="TRAVAUX50" localSheetId="4">#REF!</definedName>
    <definedName name="TRAVAUX50" localSheetId="6">#REF!</definedName>
    <definedName name="TRAVAUX50" localSheetId="8">#REF!</definedName>
    <definedName name="TRAVAUX50">#REF!</definedName>
    <definedName name="TRAVAUX51" localSheetId="10">#REF!</definedName>
    <definedName name="TRAVAUX51" localSheetId="12">#REF!</definedName>
    <definedName name="TRAVAUX51" localSheetId="14">#REF!</definedName>
    <definedName name="TRAVAUX51" localSheetId="4">#REF!</definedName>
    <definedName name="TRAVAUX51" localSheetId="6">#REF!</definedName>
    <definedName name="TRAVAUX51" localSheetId="8">#REF!</definedName>
    <definedName name="TRAVAUX51">#REF!</definedName>
    <definedName name="TRAVAUX53" localSheetId="10">#REF!</definedName>
    <definedName name="TRAVAUX53" localSheetId="12">#REF!</definedName>
    <definedName name="TRAVAUX53" localSheetId="14">#REF!</definedName>
    <definedName name="TRAVAUX53" localSheetId="4">#REF!</definedName>
    <definedName name="TRAVAUX53" localSheetId="6">#REF!</definedName>
    <definedName name="TRAVAUX53" localSheetId="8">#REF!</definedName>
    <definedName name="TRAVAUX53">#REF!</definedName>
    <definedName name="TRAVAUX58" localSheetId="10">#REF!</definedName>
    <definedName name="TRAVAUX58" localSheetId="12">#REF!</definedName>
    <definedName name="TRAVAUX58" localSheetId="14">#REF!</definedName>
    <definedName name="TRAVAUX58" localSheetId="4">#REF!</definedName>
    <definedName name="TRAVAUX58" localSheetId="6">#REF!</definedName>
    <definedName name="TRAVAUX58" localSheetId="8">#REF!</definedName>
    <definedName name="TRAVAUX58">#REF!</definedName>
    <definedName name="TRAVAUX59" localSheetId="10">#REF!</definedName>
    <definedName name="TRAVAUX59" localSheetId="12">#REF!</definedName>
    <definedName name="TRAVAUX59" localSheetId="14">#REF!</definedName>
    <definedName name="TRAVAUX59" localSheetId="4">#REF!</definedName>
    <definedName name="TRAVAUX59" localSheetId="6">#REF!</definedName>
    <definedName name="TRAVAUX59" localSheetId="8">#REF!</definedName>
    <definedName name="TRAVAUX59">#REF!</definedName>
    <definedName name="TRAVAUX67" localSheetId="10">#REF!</definedName>
    <definedName name="TRAVAUX67" localSheetId="12">#REF!</definedName>
    <definedName name="TRAVAUX67" localSheetId="14">#REF!</definedName>
    <definedName name="TRAVAUX67" localSheetId="4">#REF!</definedName>
    <definedName name="TRAVAUX67" localSheetId="6">#REF!</definedName>
    <definedName name="TRAVAUX67" localSheetId="8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I" localSheetId="10">#REF!</definedName>
    <definedName name="ZI" localSheetId="12">#REF!</definedName>
    <definedName name="ZI" localSheetId="14">#REF!</definedName>
    <definedName name="ZI" localSheetId="4">#REF!</definedName>
    <definedName name="ZI" localSheetId="6">#REF!</definedName>
    <definedName name="ZI" localSheetId="8">#REF!</definedName>
    <definedName name="ZI">#REF!</definedName>
    <definedName name="_xlnm.Print_Area" localSheetId="10">#REF!</definedName>
    <definedName name="_xlnm.Print_Area" localSheetId="12">#REF!</definedName>
    <definedName name="_xlnm.Print_Area" localSheetId="14">#REF!</definedName>
    <definedName name="_xlnm.Print_Area" localSheetId="4">#REF!</definedName>
    <definedName name="_xlnm.Print_Area" localSheetId="6">#REF!</definedName>
    <definedName name="_xlnm.Print_Area" localSheetId="8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19" i="3" l="1"/>
  <c r="G619" i="3"/>
  <c r="U30" i="3"/>
  <c r="V30" i="3" s="1"/>
  <c r="U29" i="3"/>
  <c r="V29" i="3" s="1"/>
  <c r="U28" i="3"/>
  <c r="V28" i="3" s="1"/>
  <c r="U27" i="3"/>
  <c r="V27" i="3" s="1"/>
  <c r="V26" i="3"/>
  <c r="U26" i="3"/>
  <c r="U25" i="3"/>
  <c r="V25" i="3" s="1"/>
  <c r="V24" i="3"/>
  <c r="U24" i="3"/>
  <c r="U23" i="3"/>
  <c r="V23" i="3" s="1"/>
  <c r="C19" i="3"/>
  <c r="F19" i="3" s="1"/>
  <c r="G19" i="3" s="1"/>
  <c r="P18" i="3"/>
  <c r="C18" i="3"/>
  <c r="F18" i="3" s="1"/>
  <c r="G18" i="3" s="1"/>
  <c r="P17" i="3"/>
  <c r="V16" i="3"/>
  <c r="U16" i="3"/>
  <c r="U15" i="3"/>
  <c r="V15" i="3" s="1"/>
  <c r="BA14" i="3"/>
  <c r="AZ14" i="3"/>
  <c r="U14" i="3"/>
  <c r="V14" i="3" s="1"/>
  <c r="R14" i="3"/>
  <c r="S14" i="3" s="1"/>
  <c r="C14" i="3"/>
  <c r="F14" i="3" s="1"/>
  <c r="G14" i="3" s="1"/>
  <c r="B14" i="3"/>
  <c r="Y13" i="3"/>
  <c r="AM13" i="3" s="1"/>
  <c r="U13" i="3"/>
  <c r="V13" i="3" s="1"/>
  <c r="R13" i="3"/>
  <c r="S13" i="3" s="1"/>
  <c r="C13" i="3"/>
  <c r="F13" i="3" s="1"/>
  <c r="G13" i="3" s="1"/>
  <c r="B13" i="3"/>
  <c r="Y12" i="3"/>
  <c r="V12" i="3"/>
  <c r="U12" i="3"/>
  <c r="R12" i="3"/>
  <c r="S12" i="3" s="1"/>
  <c r="C12" i="3"/>
  <c r="Z11" i="3" s="1"/>
  <c r="B12" i="3"/>
  <c r="Y11" i="3" s="1"/>
  <c r="AM11" i="3" s="1"/>
  <c r="U11" i="3"/>
  <c r="V11" i="3" s="1"/>
  <c r="R11" i="3"/>
  <c r="S11" i="3" s="1"/>
  <c r="I11" i="3"/>
  <c r="I15" i="3" s="1"/>
  <c r="E11" i="3"/>
  <c r="C11" i="3"/>
  <c r="Z10" i="3"/>
  <c r="AN10" i="3" s="1"/>
  <c r="BA10" i="3" s="1"/>
  <c r="Y10" i="3"/>
  <c r="AM10" i="3" s="1"/>
  <c r="AZ10" i="3" s="1"/>
  <c r="U10" i="3"/>
  <c r="V10" i="3" s="1"/>
  <c r="R10" i="3"/>
  <c r="S10" i="3" s="1"/>
  <c r="C10" i="3"/>
  <c r="B10" i="3"/>
  <c r="J10" i="3" s="1"/>
  <c r="K10" i="3" s="1"/>
  <c r="Z9" i="3"/>
  <c r="AN9" i="3" s="1"/>
  <c r="BA9" i="3" s="1"/>
  <c r="U9" i="3"/>
  <c r="V9" i="3" s="1"/>
  <c r="R9" i="3"/>
  <c r="S9" i="3" s="1"/>
  <c r="E9" i="3"/>
  <c r="C9" i="3"/>
  <c r="Z8" i="3" s="1"/>
  <c r="AN8" i="3" s="1"/>
  <c r="BA8" i="3" s="1"/>
  <c r="B9" i="3"/>
  <c r="Y8" i="3" s="1"/>
  <c r="AM8" i="3" s="1"/>
  <c r="U8" i="3"/>
  <c r="V8" i="3" s="1"/>
  <c r="R8" i="3"/>
  <c r="S8" i="3" s="1"/>
  <c r="I8" i="3"/>
  <c r="C8" i="3"/>
  <c r="Z7" i="3" s="1"/>
  <c r="AN7" i="3" s="1"/>
  <c r="BA7" i="3" s="1"/>
  <c r="Y7" i="3"/>
  <c r="AM7" i="3" s="1"/>
  <c r="AZ7" i="3" s="1"/>
  <c r="U7" i="3"/>
  <c r="V7" i="3" s="1"/>
  <c r="R7" i="3"/>
  <c r="S7" i="3" s="1"/>
  <c r="O7" i="3"/>
  <c r="P7" i="3" s="1"/>
  <c r="U6" i="3"/>
  <c r="V6" i="3" s="1"/>
  <c r="R6" i="3"/>
  <c r="S6" i="3" s="1"/>
  <c r="BL5" i="3"/>
  <c r="BK5" i="3"/>
  <c r="BJ5" i="3"/>
  <c r="BI5" i="3"/>
  <c r="BH5" i="3"/>
  <c r="BG5" i="3"/>
  <c r="BF5" i="3"/>
  <c r="BE5" i="3"/>
  <c r="BD5" i="3"/>
  <c r="BC5" i="3"/>
  <c r="BB5" i="3"/>
  <c r="AV5" i="3"/>
  <c r="AU5" i="3"/>
  <c r="AT5" i="3"/>
  <c r="AS5" i="3"/>
  <c r="AR5" i="3"/>
  <c r="AQ5" i="3"/>
  <c r="AP5" i="3"/>
  <c r="AO5" i="3"/>
  <c r="AI5" i="3"/>
  <c r="AH5" i="3"/>
  <c r="AG5" i="3"/>
  <c r="AF5" i="3"/>
  <c r="AE5" i="3"/>
  <c r="AD5" i="3"/>
  <c r="AC5" i="3"/>
  <c r="AB5" i="3"/>
  <c r="AA5" i="3"/>
  <c r="K3" i="3"/>
  <c r="E3" i="3"/>
  <c r="V17" i="3" l="1"/>
  <c r="AE12" i="3"/>
  <c r="AI12" i="3"/>
  <c r="Z12" i="3"/>
  <c r="AN12" i="3" s="1"/>
  <c r="BA12" i="3" s="1"/>
  <c r="Z13" i="3"/>
  <c r="AB13" i="3" s="1"/>
  <c r="V31" i="3"/>
  <c r="AA12" i="3"/>
  <c r="AF13" i="3"/>
  <c r="Y9" i="3"/>
  <c r="AC9" i="3" s="1"/>
  <c r="F10" i="3"/>
  <c r="G10" i="3" s="1"/>
  <c r="M10" i="3" s="1"/>
  <c r="O10" i="3" s="1"/>
  <c r="P10" i="3" s="1"/>
  <c r="J13" i="3"/>
  <c r="K13" i="3" s="1"/>
  <c r="M13" i="3" s="1"/>
  <c r="O13" i="3" s="1"/>
  <c r="P13" i="3" s="1"/>
  <c r="J14" i="3"/>
  <c r="K14" i="3" s="1"/>
  <c r="M14" i="3" s="1"/>
  <c r="O14" i="3" s="1"/>
  <c r="P14" i="3" s="1"/>
  <c r="S15" i="3"/>
  <c r="AF11" i="3"/>
  <c r="AB11" i="3"/>
  <c r="AD11" i="3"/>
  <c r="AH11" i="3"/>
  <c r="AN11" i="3"/>
  <c r="AZ8" i="3"/>
  <c r="AT8" i="3"/>
  <c r="AP8" i="3"/>
  <c r="AR8" i="3"/>
  <c r="AV8" i="3"/>
  <c r="AQ8" i="3"/>
  <c r="AS8" i="3"/>
  <c r="AU8" i="3"/>
  <c r="AO8" i="3"/>
  <c r="AC8" i="3"/>
  <c r="AA9" i="3"/>
  <c r="AD8" i="3"/>
  <c r="AH8" i="3"/>
  <c r="AU11" i="3"/>
  <c r="AQ11" i="3"/>
  <c r="AZ11" i="3"/>
  <c r="AT11" i="3"/>
  <c r="AP11" i="3"/>
  <c r="AS11" i="3"/>
  <c r="AO11" i="3"/>
  <c r="AH12" i="3"/>
  <c r="AI13" i="3"/>
  <c r="J9" i="3"/>
  <c r="F9" i="3"/>
  <c r="F8" i="3" s="1"/>
  <c r="AE8" i="3"/>
  <c r="AD9" i="3"/>
  <c r="AB9" i="3"/>
  <c r="AG8" i="3"/>
  <c r="AA8" i="3"/>
  <c r="AI8" i="3"/>
  <c r="E8" i="3"/>
  <c r="E15" i="3" s="1"/>
  <c r="AB8" i="3"/>
  <c r="AF8" i="3"/>
  <c r="AI9" i="3"/>
  <c r="J12" i="3"/>
  <c r="AZ13" i="3"/>
  <c r="AA11" i="3"/>
  <c r="AE11" i="3"/>
  <c r="AI11" i="3"/>
  <c r="F12" i="3"/>
  <c r="AB12" i="3"/>
  <c r="AF12" i="3"/>
  <c r="AC13" i="3"/>
  <c r="AG13" i="3"/>
  <c r="AC12" i="3"/>
  <c r="AG12" i="3"/>
  <c r="AM12" i="3"/>
  <c r="AD13" i="3"/>
  <c r="AH13" i="3"/>
  <c r="AN13" i="3"/>
  <c r="BA13" i="3" s="1"/>
  <c r="AC11" i="3"/>
  <c r="AG11" i="3"/>
  <c r="AD12" i="3"/>
  <c r="AA13" i="3"/>
  <c r="AE13" i="3"/>
  <c r="AJ13" i="3" l="1"/>
  <c r="AJ12" i="3"/>
  <c r="AF9" i="3"/>
  <c r="AH9" i="3"/>
  <c r="AC7" i="3"/>
  <c r="AB7" i="3"/>
  <c r="AG9" i="3"/>
  <c r="AE7" i="3"/>
  <c r="AI10" i="3"/>
  <c r="AE9" i="3"/>
  <c r="AM9" i="3"/>
  <c r="AQ9" i="3" s="1"/>
  <c r="AQ7" i="3" s="1"/>
  <c r="AG10" i="3"/>
  <c r="F11" i="3"/>
  <c r="F15" i="3" s="1"/>
  <c r="T18" i="3" s="1"/>
  <c r="G12" i="3"/>
  <c r="AF7" i="3"/>
  <c r="AJ8" i="3"/>
  <c r="AA7" i="3"/>
  <c r="AR9" i="3"/>
  <c r="AT9" i="3"/>
  <c r="AT7" i="3" s="1"/>
  <c r="AU13" i="3"/>
  <c r="AS13" i="3"/>
  <c r="AD10" i="3"/>
  <c r="AC10" i="3"/>
  <c r="AC14" i="3" s="1"/>
  <c r="T8" i="3" s="1"/>
  <c r="AV12" i="3"/>
  <c r="AR12" i="3"/>
  <c r="AU12" i="3"/>
  <c r="AU10" i="3" s="1"/>
  <c r="AQ12" i="3"/>
  <c r="AZ12" i="3"/>
  <c r="AT12" i="3"/>
  <c r="AP12" i="3"/>
  <c r="AS12" i="3"/>
  <c r="AS10" i="3" s="1"/>
  <c r="AO12" i="3"/>
  <c r="AG7" i="3"/>
  <c r="AT13" i="3"/>
  <c r="AP13" i="3"/>
  <c r="AP10" i="3" s="1"/>
  <c r="AH7" i="3"/>
  <c r="AR13" i="3"/>
  <c r="G9" i="3"/>
  <c r="AB10" i="3"/>
  <c r="AB14" i="3" s="1"/>
  <c r="T7" i="3" s="1"/>
  <c r="AE10" i="3"/>
  <c r="AE14" i="3" s="1"/>
  <c r="T10" i="3" s="1"/>
  <c r="J8" i="3"/>
  <c r="K9" i="3"/>
  <c r="K8" i="3" s="1"/>
  <c r="AD7" i="3"/>
  <c r="AV13" i="3"/>
  <c r="AJ9" i="3"/>
  <c r="AW8" i="3"/>
  <c r="BA11" i="3"/>
  <c r="AV11" i="3"/>
  <c r="AR11" i="3"/>
  <c r="AF10" i="3"/>
  <c r="AF14" i="3" s="1"/>
  <c r="T11" i="3" s="1"/>
  <c r="AA10" i="3"/>
  <c r="AA14" i="3" s="1"/>
  <c r="T6" i="3" s="1"/>
  <c r="AJ11" i="3"/>
  <c r="AJ10" i="3" s="1"/>
  <c r="J11" i="3"/>
  <c r="K12" i="3"/>
  <c r="K11" i="3" s="1"/>
  <c r="K15" i="3" s="1"/>
  <c r="AI7" i="3"/>
  <c r="AI14" i="3" s="1"/>
  <c r="T14" i="3" s="1"/>
  <c r="AQ13" i="3"/>
  <c r="AO13" i="3"/>
  <c r="AR7" i="3"/>
  <c r="AH10" i="3"/>
  <c r="AH14" i="3" s="1"/>
  <c r="T13" i="3" s="1"/>
  <c r="AQ10" i="3" l="1"/>
  <c r="AQ14" i="3" s="1"/>
  <c r="W25" i="3" s="1"/>
  <c r="AP9" i="3"/>
  <c r="AP7" i="3" s="1"/>
  <c r="AP14" i="3" s="1"/>
  <c r="W24" i="3" s="1"/>
  <c r="AU9" i="3"/>
  <c r="AU7" i="3" s="1"/>
  <c r="AU14" i="3" s="1"/>
  <c r="W29" i="3" s="1"/>
  <c r="AW13" i="3"/>
  <c r="J15" i="3"/>
  <c r="W31" i="3" s="1"/>
  <c r="AT10" i="3"/>
  <c r="AT14" i="3" s="1"/>
  <c r="W28" i="3" s="1"/>
  <c r="AS9" i="3"/>
  <c r="AS7" i="3" s="1"/>
  <c r="AS14" i="3" s="1"/>
  <c r="W27" i="3" s="1"/>
  <c r="AZ9" i="3"/>
  <c r="AV9" i="3"/>
  <c r="AV7" i="3" s="1"/>
  <c r="AW12" i="3"/>
  <c r="AO9" i="3"/>
  <c r="AO7" i="3" s="1"/>
  <c r="AR10" i="3"/>
  <c r="AR14" i="3" s="1"/>
  <c r="W26" i="3" s="1"/>
  <c r="AW11" i="3"/>
  <c r="AV10" i="3"/>
  <c r="M9" i="3"/>
  <c r="G8" i="3"/>
  <c r="AO10" i="3"/>
  <c r="M12" i="3"/>
  <c r="G11" i="3"/>
  <c r="G15" i="3" s="1"/>
  <c r="AD14" i="3"/>
  <c r="T9" i="3" s="1"/>
  <c r="AJ7" i="3"/>
  <c r="AJ14" i="3" s="1"/>
  <c r="AG14" i="3"/>
  <c r="T12" i="3" s="1"/>
  <c r="AV14" i="3" l="1"/>
  <c r="W30" i="3" s="1"/>
  <c r="AO14" i="3"/>
  <c r="W23" i="3" s="1"/>
  <c r="AW10" i="3"/>
  <c r="AW9" i="3"/>
  <c r="AW7" i="3" s="1"/>
  <c r="AW14" i="3" s="1"/>
  <c r="O9" i="3"/>
  <c r="P9" i="3" s="1"/>
  <c r="M8" i="3"/>
  <c r="O12" i="3"/>
  <c r="P12" i="3" s="1"/>
  <c r="M11" i="3"/>
  <c r="M15" i="3" l="1"/>
  <c r="BJ8" i="3" s="1"/>
  <c r="BG9" i="3"/>
  <c r="BF8" i="3"/>
  <c r="BI12" i="3"/>
  <c r="BD12" i="3"/>
  <c r="BJ9" i="3"/>
  <c r="BE9" i="3"/>
  <c r="BL8" i="3"/>
  <c r="BE8" i="3"/>
  <c r="BG8" i="3"/>
  <c r="BJ12" i="3"/>
  <c r="BE12" i="3"/>
  <c r="BG12" i="3"/>
  <c r="BF9" i="3"/>
  <c r="BL9" i="3"/>
  <c r="BC9" i="3"/>
  <c r="BK12" i="3"/>
  <c r="BH8" i="3"/>
  <c r="BI8" i="3"/>
  <c r="BB8" i="3"/>
  <c r="BF12" i="3"/>
  <c r="BL12" i="3"/>
  <c r="BB9" i="3"/>
  <c r="BH9" i="3"/>
  <c r="BK9" i="3"/>
  <c r="BC12" i="3"/>
  <c r="BD8" i="3"/>
  <c r="BC8" i="3"/>
  <c r="BC7" i="3" s="1"/>
  <c r="BB12" i="3"/>
  <c r="BH12" i="3"/>
  <c r="BI9" i="3"/>
  <c r="BD9" i="3"/>
  <c r="BJ13" i="3"/>
  <c r="BE13" i="3"/>
  <c r="BK13" i="3"/>
  <c r="BF13" i="3"/>
  <c r="BL13" i="3"/>
  <c r="BG13" i="3"/>
  <c r="BB13" i="3"/>
  <c r="BH13" i="3"/>
  <c r="BC13" i="3"/>
  <c r="BI13" i="3"/>
  <c r="BD13" i="3"/>
  <c r="BE11" i="3"/>
  <c r="BE10" i="3" s="1"/>
  <c r="BK11" i="3"/>
  <c r="BF11" i="3"/>
  <c r="BD11" i="3"/>
  <c r="BD10" i="3" s="1"/>
  <c r="BL11" i="3"/>
  <c r="BL10" i="3" s="1"/>
  <c r="BG11" i="3"/>
  <c r="BG10" i="3" s="1"/>
  <c r="BB11" i="3"/>
  <c r="BJ11" i="3"/>
  <c r="BJ10" i="3" s="1"/>
  <c r="BH11" i="3"/>
  <c r="BH10" i="3" s="1"/>
  <c r="BC11" i="3"/>
  <c r="BC10" i="3" s="1"/>
  <c r="BC14" i="3" s="1"/>
  <c r="W7" i="3" s="1"/>
  <c r="BI11" i="3"/>
  <c r="BI10" i="3" s="1"/>
  <c r="BF10" i="3" l="1"/>
  <c r="BG7" i="3"/>
  <c r="BK8" i="3"/>
  <c r="BK7" i="3" s="1"/>
  <c r="BG14" i="3"/>
  <c r="W11" i="3" s="1"/>
  <c r="BD14" i="3"/>
  <c r="W8" i="3" s="1"/>
  <c r="BD7" i="3"/>
  <c r="BF7" i="3"/>
  <c r="BF14" i="3" s="1"/>
  <c r="W10" i="3" s="1"/>
  <c r="BB10" i="3"/>
  <c r="BH7" i="3"/>
  <c r="BH14" i="3" s="1"/>
  <c r="W12" i="3" s="1"/>
  <c r="BK10" i="3"/>
  <c r="BE7" i="3"/>
  <c r="BE14" i="3" s="1"/>
  <c r="W9" i="3" s="1"/>
  <c r="BJ7" i="3"/>
  <c r="BJ14" i="3" s="1"/>
  <c r="W14" i="3" s="1"/>
  <c r="BI7" i="3"/>
  <c r="BI14" i="3" s="1"/>
  <c r="W13" i="3" s="1"/>
  <c r="BB7" i="3"/>
  <c r="BL7" i="3"/>
  <c r="BL14" i="3" s="1"/>
  <c r="W16" i="3" s="1"/>
  <c r="BK14" i="3" l="1"/>
  <c r="W15" i="3" s="1"/>
  <c r="BB14" i="3"/>
  <c r="W6" i="3" s="1"/>
  <c r="Q619" i="1" l="1"/>
  <c r="G619" i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C19" i="1"/>
  <c r="F19" i="1" s="1"/>
  <c r="G19" i="1" s="1"/>
  <c r="P18" i="1"/>
  <c r="C18" i="1"/>
  <c r="F18" i="1" s="1"/>
  <c r="G18" i="1" s="1"/>
  <c r="P17" i="1"/>
  <c r="U16" i="1"/>
  <c r="V16" i="1" s="1"/>
  <c r="U15" i="1"/>
  <c r="BA14" i="1"/>
  <c r="AZ14" i="1"/>
  <c r="V14" i="1"/>
  <c r="U14" i="1"/>
  <c r="R14" i="1"/>
  <c r="S14" i="1" s="1"/>
  <c r="C14" i="1"/>
  <c r="Z13" i="1" s="1"/>
  <c r="AN13" i="1" s="1"/>
  <c r="BA13" i="1" s="1"/>
  <c r="B14" i="1"/>
  <c r="J14" i="1" s="1"/>
  <c r="K14" i="1" s="1"/>
  <c r="U13" i="1"/>
  <c r="V13" i="1" s="1"/>
  <c r="R13" i="1"/>
  <c r="S13" i="1" s="1"/>
  <c r="C13" i="1"/>
  <c r="Z12" i="1" s="1"/>
  <c r="B13" i="1"/>
  <c r="Y12" i="1"/>
  <c r="AM12" i="1" s="1"/>
  <c r="U12" i="1"/>
  <c r="V12" i="1" s="1"/>
  <c r="R12" i="1"/>
  <c r="S12" i="1" s="1"/>
  <c r="C12" i="1"/>
  <c r="B12" i="1"/>
  <c r="J12" i="1" s="1"/>
  <c r="Z11" i="1"/>
  <c r="AN11" i="1" s="1"/>
  <c r="BA11" i="1" s="1"/>
  <c r="V11" i="1"/>
  <c r="U11" i="1"/>
  <c r="R11" i="1"/>
  <c r="S11" i="1" s="1"/>
  <c r="I11" i="1"/>
  <c r="E11" i="1"/>
  <c r="C11" i="1"/>
  <c r="Z10" i="1"/>
  <c r="AN10" i="1" s="1"/>
  <c r="BA10" i="1" s="1"/>
  <c r="Y10" i="1"/>
  <c r="AM10" i="1" s="1"/>
  <c r="AZ10" i="1" s="1"/>
  <c r="U10" i="1"/>
  <c r="V10" i="1" s="1"/>
  <c r="R10" i="1"/>
  <c r="S10" i="1" s="1"/>
  <c r="C10" i="1"/>
  <c r="Z9" i="1" s="1"/>
  <c r="B10" i="1"/>
  <c r="Y9" i="1"/>
  <c r="U9" i="1"/>
  <c r="V9" i="1" s="1"/>
  <c r="S9" i="1"/>
  <c r="R9" i="1"/>
  <c r="C9" i="1"/>
  <c r="Z8" i="1" s="1"/>
  <c r="AN8" i="1" s="1"/>
  <c r="BA8" i="1" s="1"/>
  <c r="B9" i="1"/>
  <c r="F9" i="1" s="1"/>
  <c r="G9" i="1" s="1"/>
  <c r="U8" i="1"/>
  <c r="V8" i="1" s="1"/>
  <c r="R8" i="1"/>
  <c r="S8" i="1" s="1"/>
  <c r="I8" i="1"/>
  <c r="I15" i="1" s="1"/>
  <c r="E8" i="1"/>
  <c r="C8" i="1"/>
  <c r="Y7" i="1"/>
  <c r="AM7" i="1" s="1"/>
  <c r="AZ7" i="1" s="1"/>
  <c r="U7" i="1"/>
  <c r="V7" i="1" s="1"/>
  <c r="R7" i="1"/>
  <c r="S7" i="1" s="1"/>
  <c r="O7" i="1"/>
  <c r="P7" i="1" s="1"/>
  <c r="U6" i="1"/>
  <c r="V6" i="1" s="1"/>
  <c r="R6" i="1"/>
  <c r="S6" i="1" s="1"/>
  <c r="BL5" i="1"/>
  <c r="BK5" i="1"/>
  <c r="BJ5" i="1"/>
  <c r="BI5" i="1"/>
  <c r="BH5" i="1"/>
  <c r="BG5" i="1"/>
  <c r="BF5" i="1"/>
  <c r="BE5" i="1"/>
  <c r="BD5" i="1"/>
  <c r="BC5" i="1"/>
  <c r="BB5" i="1"/>
  <c r="AV5" i="1"/>
  <c r="AU5" i="1"/>
  <c r="AT5" i="1"/>
  <c r="AS5" i="1"/>
  <c r="AR5" i="1"/>
  <c r="AQ5" i="1"/>
  <c r="AP5" i="1"/>
  <c r="AO5" i="1"/>
  <c r="AI5" i="1"/>
  <c r="AH5" i="1"/>
  <c r="AG5" i="1"/>
  <c r="AF5" i="1"/>
  <c r="AE5" i="1"/>
  <c r="AD5" i="1"/>
  <c r="AC5" i="1"/>
  <c r="AB5" i="1"/>
  <c r="AA5" i="1"/>
  <c r="K3" i="1"/>
  <c r="E3" i="1"/>
  <c r="Y11" i="1" l="1"/>
  <c r="AE13" i="1"/>
  <c r="J10" i="1"/>
  <c r="K10" i="1" s="1"/>
  <c r="F12" i="1"/>
  <c r="G12" i="1" s="1"/>
  <c r="Y13" i="1"/>
  <c r="AG11" i="1"/>
  <c r="F14" i="1"/>
  <c r="G14" i="1" s="1"/>
  <c r="M14" i="1" s="1"/>
  <c r="O14" i="1" s="1"/>
  <c r="P14" i="1" s="1"/>
  <c r="AH12" i="1"/>
  <c r="AD12" i="1"/>
  <c r="AN12" i="1"/>
  <c r="BA12" i="1" s="1"/>
  <c r="S15" i="1"/>
  <c r="AC9" i="1"/>
  <c r="AN9" i="1"/>
  <c r="BA9" i="1" s="1"/>
  <c r="AH9" i="1"/>
  <c r="AD9" i="1"/>
  <c r="Z7" i="1"/>
  <c r="AN7" i="1" s="1"/>
  <c r="BA7" i="1" s="1"/>
  <c r="AZ12" i="1"/>
  <c r="V31" i="1"/>
  <c r="AC11" i="1"/>
  <c r="Y8" i="1"/>
  <c r="AM9" i="1"/>
  <c r="AG9" i="1"/>
  <c r="AF9" i="1"/>
  <c r="AB9" i="1"/>
  <c r="AI9" i="1"/>
  <c r="AE9" i="1"/>
  <c r="AA9" i="1"/>
  <c r="J9" i="1"/>
  <c r="E15" i="1"/>
  <c r="AV12" i="1"/>
  <c r="J13" i="1"/>
  <c r="K13" i="1" s="1"/>
  <c r="AF11" i="1"/>
  <c r="AB11" i="1"/>
  <c r="AI11" i="1"/>
  <c r="AE11" i="1"/>
  <c r="AA11" i="1"/>
  <c r="AH11" i="1"/>
  <c r="AD11" i="1"/>
  <c r="AM11" i="1"/>
  <c r="J11" i="1"/>
  <c r="K12" i="1"/>
  <c r="K11" i="1" s="1"/>
  <c r="F10" i="1"/>
  <c r="G10" i="1" s="1"/>
  <c r="AA12" i="1"/>
  <c r="AE12" i="1"/>
  <c r="AI12" i="1"/>
  <c r="F13" i="1"/>
  <c r="AB13" i="1"/>
  <c r="AF13" i="1"/>
  <c r="AB12" i="1"/>
  <c r="AF12" i="1"/>
  <c r="AC13" i="1"/>
  <c r="AG13" i="1"/>
  <c r="AC12" i="1"/>
  <c r="AG12" i="1"/>
  <c r="AD13" i="1"/>
  <c r="AH13" i="1"/>
  <c r="AP12" i="1" l="1"/>
  <c r="AU12" i="1"/>
  <c r="AG10" i="1"/>
  <c r="M10" i="1"/>
  <c r="O10" i="1" s="1"/>
  <c r="P10" i="1" s="1"/>
  <c r="AD10" i="1"/>
  <c r="AD14" i="1" s="1"/>
  <c r="T9" i="1" s="1"/>
  <c r="F8" i="1"/>
  <c r="AM13" i="1"/>
  <c r="AI13" i="1"/>
  <c r="AA13" i="1"/>
  <c r="AJ13" i="1" s="1"/>
  <c r="AH10" i="1"/>
  <c r="AB10" i="1"/>
  <c r="AJ9" i="1"/>
  <c r="M12" i="1"/>
  <c r="AT12" i="1"/>
  <c r="G8" i="1"/>
  <c r="AI10" i="1"/>
  <c r="AJ12" i="1"/>
  <c r="J15" i="1"/>
  <c r="W31" i="1" s="1"/>
  <c r="AF10" i="1"/>
  <c r="K9" i="1"/>
  <c r="J8" i="1"/>
  <c r="AC10" i="1"/>
  <c r="AO12" i="1"/>
  <c r="AJ11" i="1"/>
  <c r="G13" i="1"/>
  <c r="F11" i="1"/>
  <c r="F15" i="1" s="1"/>
  <c r="T18" i="1" s="1"/>
  <c r="AZ11" i="1"/>
  <c r="AT11" i="1"/>
  <c r="AP11" i="1"/>
  <c r="AS11" i="1"/>
  <c r="AO11" i="1"/>
  <c r="AV11" i="1"/>
  <c r="AR11" i="1"/>
  <c r="AU11" i="1"/>
  <c r="AQ11" i="1"/>
  <c r="AE10" i="1"/>
  <c r="AU9" i="1"/>
  <c r="AQ9" i="1"/>
  <c r="AZ9" i="1"/>
  <c r="AT9" i="1"/>
  <c r="AP9" i="1"/>
  <c r="AS9" i="1"/>
  <c r="AO9" i="1"/>
  <c r="AR9" i="1"/>
  <c r="AV9" i="1"/>
  <c r="AH8" i="1"/>
  <c r="AH7" i="1" s="1"/>
  <c r="AD8" i="1"/>
  <c r="AD7" i="1" s="1"/>
  <c r="AM8" i="1"/>
  <c r="AF8" i="1"/>
  <c r="AF7" i="1" s="1"/>
  <c r="AA8" i="1"/>
  <c r="AE8" i="1"/>
  <c r="AE7" i="1" s="1"/>
  <c r="AI8" i="1"/>
  <c r="AI7" i="1" s="1"/>
  <c r="AC8" i="1"/>
  <c r="AC7" i="1" s="1"/>
  <c r="AG8" i="1"/>
  <c r="AG7" i="1" s="1"/>
  <c r="AG14" i="1" s="1"/>
  <c r="T12" i="1" s="1"/>
  <c r="AB8" i="1"/>
  <c r="AB7" i="1" s="1"/>
  <c r="AR12" i="1"/>
  <c r="AS12" i="1"/>
  <c r="AQ12" i="1"/>
  <c r="AA10" i="1" l="1"/>
  <c r="AB14" i="1"/>
  <c r="T7" i="1" s="1"/>
  <c r="AR13" i="1"/>
  <c r="AT13" i="1"/>
  <c r="AT10" i="1" s="1"/>
  <c r="AO13" i="1"/>
  <c r="AV13" i="1"/>
  <c r="AV10" i="1" s="1"/>
  <c r="AZ13" i="1"/>
  <c r="AU13" i="1"/>
  <c r="AU10" i="1" s="1"/>
  <c r="AP13" i="1"/>
  <c r="AP10" i="1" s="1"/>
  <c r="AQ13" i="1"/>
  <c r="AS13" i="1"/>
  <c r="AS10" i="1" s="1"/>
  <c r="AJ10" i="1"/>
  <c r="AR10" i="1"/>
  <c r="M13" i="1"/>
  <c r="O13" i="1" s="1"/>
  <c r="P13" i="1" s="1"/>
  <c r="G11" i="1"/>
  <c r="G15" i="1" s="1"/>
  <c r="AW12" i="1"/>
  <c r="AF14" i="1"/>
  <c r="T11" i="1" s="1"/>
  <c r="O12" i="1"/>
  <c r="P12" i="1" s="1"/>
  <c r="V15" i="1"/>
  <c r="AH14" i="1"/>
  <c r="T13" i="1" s="1"/>
  <c r="AS8" i="1"/>
  <c r="AS7" i="1" s="1"/>
  <c r="AO8" i="1"/>
  <c r="AV8" i="1"/>
  <c r="AV7" i="1" s="1"/>
  <c r="AR8" i="1"/>
  <c r="AR7" i="1" s="1"/>
  <c r="AU8" i="1"/>
  <c r="AU7" i="1" s="1"/>
  <c r="AT8" i="1"/>
  <c r="AT7" i="1" s="1"/>
  <c r="AQ8" i="1"/>
  <c r="AQ7" i="1" s="1"/>
  <c r="AZ8" i="1"/>
  <c r="AP8" i="1"/>
  <c r="AP7" i="1" s="1"/>
  <c r="AE14" i="1"/>
  <c r="T10" i="1" s="1"/>
  <c r="AC14" i="1"/>
  <c r="T8" i="1" s="1"/>
  <c r="AJ8" i="1"/>
  <c r="AJ7" i="1" s="1"/>
  <c r="AA7" i="1"/>
  <c r="K8" i="1"/>
  <c r="K15" i="1" s="1"/>
  <c r="M9" i="1"/>
  <c r="AW9" i="1"/>
  <c r="AQ10" i="1"/>
  <c r="AW11" i="1"/>
  <c r="AI14" i="1"/>
  <c r="T14" i="1" s="1"/>
  <c r="AV14" i="1" l="1"/>
  <c r="W30" i="1" s="1"/>
  <c r="AJ14" i="1"/>
  <c r="AW13" i="1"/>
  <c r="AA14" i="1"/>
  <c r="T6" i="1" s="1"/>
  <c r="AO10" i="1"/>
  <c r="M11" i="1"/>
  <c r="AP14" i="1"/>
  <c r="W24" i="1" s="1"/>
  <c r="AS14" i="1"/>
  <c r="W27" i="1" s="1"/>
  <c r="AW10" i="1"/>
  <c r="AU14" i="1"/>
  <c r="W29" i="1" s="1"/>
  <c r="AQ14" i="1"/>
  <c r="W25" i="1" s="1"/>
  <c r="AT14" i="1"/>
  <c r="W28" i="1" s="1"/>
  <c r="O9" i="1"/>
  <c r="P9" i="1" s="1"/>
  <c r="M8" i="1"/>
  <c r="AW8" i="1"/>
  <c r="AW7" i="1" s="1"/>
  <c r="AW14" i="1" s="1"/>
  <c r="AO7" i="1"/>
  <c r="AO14" i="1" s="1"/>
  <c r="W23" i="1" s="1"/>
  <c r="V17" i="1"/>
  <c r="AR14" i="1"/>
  <c r="W26" i="1" s="1"/>
  <c r="BK12" i="1" l="1"/>
  <c r="BJ12" i="1"/>
  <c r="M15" i="1"/>
  <c r="BL11" i="1" s="1"/>
  <c r="BE12" i="1" l="1"/>
  <c r="BG9" i="1"/>
  <c r="BL9" i="1"/>
  <c r="BB9" i="1"/>
  <c r="BD12" i="1"/>
  <c r="BE9" i="1"/>
  <c r="BC9" i="1"/>
  <c r="BJ9" i="1"/>
  <c r="BI8" i="1"/>
  <c r="BF13" i="1"/>
  <c r="BE13" i="1"/>
  <c r="BD11" i="1"/>
  <c r="BF8" i="1"/>
  <c r="BE11" i="1"/>
  <c r="BE10" i="1" s="1"/>
  <c r="BL8" i="1"/>
  <c r="BL7" i="1" s="1"/>
  <c r="BE8" i="1"/>
  <c r="BE7" i="1" s="1"/>
  <c r="BI12" i="1"/>
  <c r="BF12" i="1"/>
  <c r="BH9" i="1"/>
  <c r="BD9" i="1"/>
  <c r="BC8" i="1"/>
  <c r="BC7" i="1" s="1"/>
  <c r="BK13" i="1"/>
  <c r="BJ13" i="1"/>
  <c r="BC13" i="1"/>
  <c r="BK8" i="1"/>
  <c r="BC11" i="1"/>
  <c r="BJ8" i="1"/>
  <c r="BB11" i="1"/>
  <c r="BF9" i="1"/>
  <c r="BG12" i="1"/>
  <c r="BC12" i="1"/>
  <c r="BI9" i="1"/>
  <c r="BG13" i="1"/>
  <c r="BB8" i="1"/>
  <c r="BI11" i="1"/>
  <c r="BF11" i="1"/>
  <c r="BF10" i="1" s="1"/>
  <c r="BD13" i="1"/>
  <c r="BH11" i="1"/>
  <c r="BH13" i="1"/>
  <c r="BG11" i="1"/>
  <c r="BG10" i="1" s="1"/>
  <c r="BG14" i="1" s="1"/>
  <c r="W11" i="1" s="1"/>
  <c r="BB12" i="1"/>
  <c r="BK9" i="1"/>
  <c r="BL12" i="1"/>
  <c r="BH12" i="1"/>
  <c r="BD8" i="1"/>
  <c r="BL13" i="1"/>
  <c r="BG8" i="1"/>
  <c r="BG7" i="1" s="1"/>
  <c r="BJ11" i="1"/>
  <c r="BJ10" i="1" s="1"/>
  <c r="BK11" i="1"/>
  <c r="BK10" i="1" s="1"/>
  <c r="BI13" i="1"/>
  <c r="BH8" i="1"/>
  <c r="BH7" i="1" s="1"/>
  <c r="BB13" i="1"/>
  <c r="BL10" i="1" l="1"/>
  <c r="BL14" i="1" s="1"/>
  <c r="W16" i="1" s="1"/>
  <c r="BJ7" i="1"/>
  <c r="BJ14" i="1" s="1"/>
  <c r="W14" i="1" s="1"/>
  <c r="BB7" i="1"/>
  <c r="BB10" i="1"/>
  <c r="BB14" i="1" s="1"/>
  <c r="W6" i="1" s="1"/>
  <c r="BC10" i="1"/>
  <c r="BC14" i="1" s="1"/>
  <c r="W7" i="1" s="1"/>
  <c r="BE14" i="1"/>
  <c r="W9" i="1" s="1"/>
  <c r="BH10" i="1"/>
  <c r="BH14" i="1" s="1"/>
  <c r="W12" i="1" s="1"/>
  <c r="BD7" i="1"/>
  <c r="BK7" i="1"/>
  <c r="BK14" i="1" s="1"/>
  <c r="W15" i="1" s="1"/>
  <c r="BF7" i="1"/>
  <c r="BF14" i="1" s="1"/>
  <c r="W10" i="1" s="1"/>
  <c r="BI7" i="1"/>
  <c r="BD10" i="1"/>
  <c r="BD14" i="1" s="1"/>
  <c r="W8" i="1" s="1"/>
  <c r="BI10" i="1"/>
  <c r="BI14" i="1" l="1"/>
  <c r="W13" i="1" s="1"/>
</calcChain>
</file>

<file path=xl/sharedStrings.xml><?xml version="1.0" encoding="utf-8"?>
<sst xmlns="http://schemas.openxmlformats.org/spreadsheetml/2006/main" count="1976" uniqueCount="107">
  <si>
    <t>Full legal name of the company -  نام کامل قانونی شرکت</t>
  </si>
  <si>
    <t>Reporting period تاریخ :</t>
  </si>
  <si>
    <t>Ref. - مرجع</t>
  </si>
  <si>
    <t>Type of payment - نوعیت پرداخت</t>
  </si>
  <si>
    <t xml:space="preserve">Per Company
شرکت </t>
  </si>
  <si>
    <t>Per Government
حکومت</t>
  </si>
  <si>
    <t>Final difference
تفاوت نهایی</t>
  </si>
  <si>
    <t>Comments 
نظرات</t>
  </si>
  <si>
    <t>Company adjustment summary</t>
  </si>
  <si>
    <t>Amount</t>
  </si>
  <si>
    <t>Final difference breakdown</t>
  </si>
  <si>
    <t>No.</t>
  </si>
  <si>
    <t>Revenu stream</t>
  </si>
  <si>
    <t>Total Extractive company Adjustments</t>
  </si>
  <si>
    <t>Total Government Adjustments</t>
  </si>
  <si>
    <t>Revenu Stream</t>
  </si>
  <si>
    <t>Original
اولیه</t>
  </si>
  <si>
    <t>Adjust
 تعدیل</t>
  </si>
  <si>
    <t>Final
نهایی</t>
  </si>
  <si>
    <t>Not material difference &lt; AFN 1,000,000</t>
  </si>
  <si>
    <t>Total Paiements en numéraire</t>
  </si>
  <si>
    <t>Total payments - مجموعه پرداخت</t>
  </si>
  <si>
    <t>Total adjustments</t>
  </si>
  <si>
    <t>Mandatory payments</t>
  </si>
  <si>
    <t>Total differences</t>
  </si>
  <si>
    <t>Company Adjustments</t>
  </si>
  <si>
    <t>Government adjustments</t>
  </si>
  <si>
    <t>Tax</t>
  </si>
  <si>
    <t>Adjustment Company</t>
  </si>
  <si>
    <t>Rec. no.</t>
  </si>
  <si>
    <t>Date</t>
  </si>
  <si>
    <t>Adjustment Govt</t>
  </si>
  <si>
    <t>Government adjustment summary</t>
  </si>
  <si>
    <t>Total adjustment</t>
  </si>
  <si>
    <t>N°
شماره</t>
  </si>
  <si>
    <t xml:space="preserve">company شرکت </t>
  </si>
  <si>
    <t>North Coal Enterprise</t>
  </si>
  <si>
    <t>Khoshak Brothers Company</t>
  </si>
  <si>
    <t>Misaq-E Sharq Mining</t>
  </si>
  <si>
    <t>Hashimy Group Company</t>
  </si>
  <si>
    <t>Afghan Gas Enterprise</t>
  </si>
  <si>
    <t>Qarizada Tomato Paste Company</t>
  </si>
  <si>
    <t>Ehsan Aziz Construction Company</t>
  </si>
  <si>
    <t>Amania Mining Company</t>
  </si>
  <si>
    <t>MCC consortium</t>
  </si>
  <si>
    <t>Noor UMMUL billad Construction company</t>
  </si>
  <si>
    <t>Vesta Construction &amp; Construction Materials Company</t>
  </si>
  <si>
    <t>Alborz Naween Construction and production company</t>
  </si>
  <si>
    <t>Abdul Rahman Baba Steel &amp;Iron Company</t>
  </si>
  <si>
    <t>Ref</t>
  </si>
  <si>
    <t>1- Royalties 
حق الامتیاز</t>
  </si>
  <si>
    <t>Tax received reported but outside the reconciliation scope</t>
  </si>
  <si>
    <t xml:space="preserve">حق الاجاره </t>
  </si>
  <si>
    <t>27/10/1395</t>
  </si>
  <si>
    <t>Tax paid reported but outside the reconciliation scope</t>
  </si>
  <si>
    <t>Building rant</t>
  </si>
  <si>
    <t>06/08/196</t>
  </si>
  <si>
    <t>06/08/1396</t>
  </si>
  <si>
    <t>حق الاجاره</t>
  </si>
  <si>
    <t>01-05-1396</t>
  </si>
  <si>
    <t xml:space="preserve"> We paid 18 squire km Land Tax only for a year 1396  </t>
  </si>
  <si>
    <t xml:space="preserve"> We paid penalty charge only for a year 1396  </t>
  </si>
  <si>
    <t>Tax paid not reported</t>
  </si>
  <si>
    <t>Tax paid reported but outside the period covered</t>
  </si>
  <si>
    <t>Tax amount incorrectly reported</t>
  </si>
  <si>
    <t>Tax reported but not paid</t>
  </si>
  <si>
    <t>Tax paid to other Government entity</t>
  </si>
  <si>
    <t>Tax incorrectly classified</t>
  </si>
  <si>
    <t>Tax paid on other identification number</t>
  </si>
  <si>
    <t>Exchange rate difference</t>
  </si>
  <si>
    <t>Tax received not reported</t>
  </si>
  <si>
    <t>Tax received reported but outside the period covered</t>
  </si>
  <si>
    <t>Tax reported but not received</t>
  </si>
  <si>
    <t>Tax received on other identification number</t>
  </si>
  <si>
    <t>Reporting template not submitted by the extractive company</t>
  </si>
  <si>
    <t>Reporting template not submitted by the Govt Body</t>
  </si>
  <si>
    <t>Supporting documents do not match extractive company report</t>
  </si>
  <si>
    <t>Supporting documents do not match Govt Body report</t>
  </si>
  <si>
    <t>Missing extractive company detail by payment</t>
  </si>
  <si>
    <t>Missing Govt Body detail by payment</t>
  </si>
  <si>
    <t>Tax not reported by the extractive company</t>
  </si>
  <si>
    <t>Tax not reported by the Govt Body</t>
  </si>
  <si>
    <t>Tax reported by the Govt not confirmed by the company</t>
  </si>
  <si>
    <t/>
  </si>
  <si>
    <t>Ministry of Mines and Petroleum (MoMP) - Revenue Department
وزارت معادن و بترولیم - بخش عواید</t>
  </si>
  <si>
    <t>Royalties 
حق الامتیاز</t>
  </si>
  <si>
    <t>Other significant payments (&gt; AFN 7 million) - پرداخت های قابل توجه (&gt; 7 میلیون افغانی)</t>
  </si>
  <si>
    <t xml:space="preserve">Ministry of Finance  (MoF) - Revenue Department 
وزارت مالیه - بخش درعواید  </t>
  </si>
  <si>
    <t>Corporate Income Tax (CIT) 
مالیات بر درآمد شرکت</t>
  </si>
  <si>
    <t xml:space="preserve">Business Receipts Tax (BRT) 4%
مالیات بر درآمد کسب و کار </t>
  </si>
  <si>
    <t>Mandatory Social Expenditures Details -  هزینه های اجباری اجتماعی</t>
  </si>
  <si>
    <t>Voluntary Social Expenditures Details - هزینه های داوطلبانه اجتماعی</t>
  </si>
  <si>
    <t>C (1)</t>
  </si>
  <si>
    <t>C (2)</t>
  </si>
  <si>
    <t>C (3)</t>
  </si>
  <si>
    <t>C (4)</t>
  </si>
  <si>
    <t>C (5)</t>
  </si>
  <si>
    <t>C (6)</t>
  </si>
  <si>
    <t>C (7)</t>
  </si>
  <si>
    <t>C (8)</t>
  </si>
  <si>
    <t>C (9)</t>
  </si>
  <si>
    <t>C (10)</t>
  </si>
  <si>
    <t>C (11)</t>
  </si>
  <si>
    <t>C (12)</t>
  </si>
  <si>
    <t>C (13)</t>
  </si>
  <si>
    <t>C (14)</t>
  </si>
  <si>
    <t>Dawendar Industrial and mining exploitation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</si>
</sst>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);\(&quot;&quot;#,##0\);_-* &quot;-&quot;??_-;_-@_-"/>
    <numFmt numFmtId="165" formatCode="_(* #,##0.00_);_(* \(#,##0.00\);_(* &quot; - &quot;_);_(@_)"/>
    <numFmt numFmtId="166" formatCode="_-* #,##0.00\ _€_-;\-* #,##0.00\ _€_-;_-* &quot;-&quot;??\ _€_-;_-@_-"/>
    <numFmt numFmtId="167" formatCode="_(* #,##0_);_(* \(#,##0\);_(* &quot; - &quot;_);_(@_)"/>
    <numFmt numFmtId="168" formatCode="_-* #,##0\ _€_-;\-* #,##0\ _€_-;_-* &quot;-&quot;??\ _€_-;_-@_-"/>
    <numFmt numFmtId="169" formatCode="yyyy\-mm\-dd;@"/>
    <numFmt numFmtId="170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name val="Trebuchet MS"/>
      <family val="2"/>
    </font>
    <font>
      <b/>
      <u/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FFFFFF"/>
      <name val="Trebuchet MS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rgb="FFFF0000"/>
      <name val="Trebuchet MS"/>
      <family val="2"/>
    </font>
    <font>
      <sz val="8"/>
      <color theme="0"/>
      <name val="Trebuchet MS"/>
      <family val="2"/>
    </font>
    <font>
      <b/>
      <sz val="8"/>
      <color rgb="FFFF0000"/>
      <name val="Trebuchet MS"/>
      <family val="2"/>
    </font>
    <font>
      <sz val="8"/>
      <color theme="1"/>
      <name val="Trebuchet MS"/>
      <family val="2"/>
    </font>
    <font>
      <sz val="10"/>
      <color indexed="8"/>
      <name val="Times New Roman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b/>
      <u val="singleAccounting"/>
      <sz val="8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166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164" fontId="5" fillId="2" borderId="0" xfId="2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5" fontId="2" fillId="3" borderId="0" xfId="2" applyNumberFormat="1" applyFont="1" applyFill="1" applyAlignment="1">
      <alignment vertical="center"/>
    </xf>
    <xf numFmtId="165" fontId="10" fillId="0" borderId="0" xfId="1" applyNumberFormat="1" applyFont="1" applyAlignment="1">
      <alignment vertical="center"/>
    </xf>
    <xf numFmtId="165" fontId="2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5" fillId="4" borderId="0" xfId="0" applyNumberFormat="1" applyFont="1" applyFill="1" applyAlignment="1">
      <alignment vertical="center"/>
    </xf>
    <xf numFmtId="167" fontId="5" fillId="4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164" fontId="2" fillId="5" borderId="0" xfId="2" applyNumberFormat="1" applyFont="1" applyFill="1" applyAlignment="1">
      <alignment horizontal="center" vertical="center"/>
    </xf>
    <xf numFmtId="164" fontId="2" fillId="5" borderId="0" xfId="2" applyNumberFormat="1" applyFont="1" applyFill="1" applyAlignment="1">
      <alignment vertical="center" wrapText="1"/>
    </xf>
    <xf numFmtId="164" fontId="2" fillId="5" borderId="0" xfId="2" applyNumberFormat="1" applyFont="1" applyFill="1" applyAlignment="1">
      <alignment vertical="center"/>
    </xf>
    <xf numFmtId="164" fontId="2" fillId="6" borderId="0" xfId="2" applyNumberFormat="1" applyFont="1" applyFill="1" applyAlignment="1">
      <alignment horizontal="center" vertical="center"/>
    </xf>
    <xf numFmtId="164" fontId="2" fillId="6" borderId="0" xfId="2" applyNumberFormat="1" applyFont="1" applyFill="1" applyAlignment="1">
      <alignment vertical="center"/>
    </xf>
    <xf numFmtId="167" fontId="2" fillId="7" borderId="0" xfId="2" applyNumberFormat="1" applyFont="1" applyFill="1" applyAlignment="1">
      <alignment vertical="center"/>
    </xf>
    <xf numFmtId="167" fontId="2" fillId="6" borderId="0" xfId="2" applyNumberFormat="1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164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 wrapText="1"/>
    </xf>
    <xf numFmtId="164" fontId="2" fillId="0" borderId="0" xfId="2" applyNumberFormat="1" applyFont="1" applyAlignment="1">
      <alignment vertical="center"/>
    </xf>
    <xf numFmtId="167" fontId="2" fillId="0" borderId="0" xfId="2" applyNumberFormat="1" applyFont="1" applyAlignment="1">
      <alignment vertical="center"/>
    </xf>
    <xf numFmtId="165" fontId="2" fillId="3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3" fillId="4" borderId="0" xfId="0" applyNumberFormat="1" applyFont="1" applyFill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4" fontId="2" fillId="6" borderId="0" xfId="2" applyNumberFormat="1" applyFont="1" applyFill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167" fontId="6" fillId="8" borderId="2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right" vertical="center"/>
    </xf>
    <xf numFmtId="165" fontId="5" fillId="8" borderId="0" xfId="2" applyNumberFormat="1" applyFont="1" applyFill="1" applyAlignment="1">
      <alignment vertical="center"/>
    </xf>
    <xf numFmtId="167" fontId="2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43" fontId="10" fillId="0" borderId="0" xfId="1" applyFont="1" applyAlignment="1">
      <alignment vertical="center"/>
    </xf>
    <xf numFmtId="164" fontId="3" fillId="9" borderId="0" xfId="0" applyNumberFormat="1" applyFont="1" applyFill="1" applyAlignment="1">
      <alignment vertical="center"/>
    </xf>
    <xf numFmtId="167" fontId="3" fillId="9" borderId="0" xfId="0" applyNumberFormat="1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6" fillId="8" borderId="3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3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168" fontId="2" fillId="0" borderId="3" xfId="1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14" fontId="2" fillId="0" borderId="3" xfId="3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168" fontId="2" fillId="0" borderId="3" xfId="1" applyNumberFormat="1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14" fontId="13" fillId="0" borderId="3" xfId="3" applyNumberFormat="1" applyFont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" fontId="2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1" fontId="2" fillId="0" borderId="3" xfId="4" applyNumberFormat="1" applyFont="1" applyBorder="1" applyAlignment="1">
      <alignment wrapText="1"/>
    </xf>
    <xf numFmtId="3" fontId="2" fillId="0" borderId="3" xfId="0" applyNumberFormat="1" applyFont="1" applyBorder="1"/>
    <xf numFmtId="0" fontId="3" fillId="11" borderId="0" xfId="0" applyFont="1" applyFill="1" applyAlignment="1">
      <alignment horizontal="right" vertical="center"/>
    </xf>
    <xf numFmtId="165" fontId="3" fillId="11" borderId="0" xfId="2" applyNumberFormat="1" applyFont="1" applyFill="1" applyAlignment="1">
      <alignment vertical="center"/>
    </xf>
    <xf numFmtId="169" fontId="2" fillId="0" borderId="3" xfId="0" applyNumberFormat="1" applyFont="1" applyBorder="1" applyAlignment="1">
      <alignment horizontal="left"/>
    </xf>
    <xf numFmtId="169" fontId="2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169" fontId="2" fillId="0" borderId="3" xfId="3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/>
    </xf>
    <xf numFmtId="168" fontId="2" fillId="0" borderId="3" xfId="1" applyNumberFormat="1" applyFont="1" applyBorder="1" applyAlignment="1">
      <alignment horizontal="left" vertical="center"/>
    </xf>
    <xf numFmtId="170" fontId="2" fillId="0" borderId="3" xfId="0" applyNumberFormat="1" applyFont="1" applyBorder="1" applyAlignment="1">
      <alignment horizontal="center" vertical="center"/>
    </xf>
    <xf numFmtId="43" fontId="2" fillId="0" borderId="3" xfId="1" applyFont="1" applyBorder="1" applyAlignment="1">
      <alignment vertical="center"/>
    </xf>
    <xf numFmtId="168" fontId="2" fillId="0" borderId="3" xfId="1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horizontal="left"/>
    </xf>
    <xf numFmtId="14" fontId="13" fillId="0" borderId="3" xfId="5" applyNumberFormat="1" applyFont="1" applyBorder="1" applyProtection="1">
      <protection locked="0"/>
    </xf>
    <xf numFmtId="4" fontId="2" fillId="0" borderId="3" xfId="0" applyNumberFormat="1" applyFont="1" applyBorder="1"/>
    <xf numFmtId="0" fontId="15" fillId="0" borderId="3" xfId="6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6" fontId="2" fillId="0" borderId="3" xfId="0" applyNumberFormat="1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5" fillId="0" borderId="0" xfId="6" applyFont="1" applyAlignment="1">
      <alignment horizontal="center" vertical="center"/>
    </xf>
    <xf numFmtId="1" fontId="2" fillId="0" borderId="0" xfId="0" applyNumberFormat="1" applyFont="1"/>
    <xf numFmtId="17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4" fontId="13" fillId="0" borderId="0" xfId="5" applyNumberFormat="1" applyFont="1" applyProtection="1">
      <protection locked="0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/>
    <xf numFmtId="4" fontId="2" fillId="0" borderId="0" xfId="1" applyNumberFormat="1" applyFont="1"/>
    <xf numFmtId="170" fontId="2" fillId="0" borderId="0" xfId="0" applyNumberFormat="1" applyFont="1"/>
    <xf numFmtId="14" fontId="2" fillId="0" borderId="0" xfId="0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4" fontId="17" fillId="6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2" fillId="0" borderId="3" xfId="7" applyFont="1" applyBorder="1" applyAlignment="1">
      <alignment horizontal="center" vertical="center"/>
    </xf>
    <xf numFmtId="14" fontId="2" fillId="0" borderId="3" xfId="7" applyNumberFormat="1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/>
    </xf>
    <xf numFmtId="0" fontId="2" fillId="0" borderId="0" xfId="4" applyFont="1"/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5" fillId="2" borderId="0" xfId="4" applyFont="1" applyFill="1" applyAlignment="1">
      <alignment horizontal="right" vertical="center"/>
    </xf>
    <xf numFmtId="0" fontId="5" fillId="2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2" fillId="3" borderId="0" xfId="4" applyFont="1" applyFill="1" applyAlignment="1">
      <alignment vertical="center"/>
    </xf>
    <xf numFmtId="165" fontId="10" fillId="0" borderId="0" xfId="8" applyNumberFormat="1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2" fillId="0" borderId="0" xfId="4" applyFont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164" fontId="5" fillId="4" borderId="0" xfId="4" applyNumberFormat="1" applyFont="1" applyFill="1" applyAlignment="1">
      <alignment vertical="center"/>
    </xf>
    <xf numFmtId="167" fontId="5" fillId="4" borderId="0" xfId="4" applyNumberFormat="1" applyFont="1" applyFill="1" applyAlignment="1">
      <alignment vertical="center"/>
    </xf>
    <xf numFmtId="167" fontId="2" fillId="0" borderId="0" xfId="4" applyNumberFormat="1" applyFont="1" applyAlignment="1">
      <alignment vertical="center"/>
    </xf>
    <xf numFmtId="0" fontId="11" fillId="4" borderId="0" xfId="4" applyFont="1" applyFill="1" applyAlignment="1">
      <alignment horizontal="left" vertical="center"/>
    </xf>
    <xf numFmtId="0" fontId="2" fillId="6" borderId="0" xfId="4" applyFont="1" applyFill="1" applyAlignment="1">
      <alignment horizontal="left" vertical="center"/>
    </xf>
    <xf numFmtId="165" fontId="2" fillId="3" borderId="0" xfId="4" applyNumberFormat="1" applyFont="1" applyFill="1" applyAlignment="1">
      <alignment horizontal="right" vertical="center"/>
    </xf>
    <xf numFmtId="165" fontId="2" fillId="0" borderId="0" xfId="4" applyNumberFormat="1" applyFont="1" applyAlignment="1">
      <alignment vertical="center"/>
    </xf>
    <xf numFmtId="164" fontId="3" fillId="4" borderId="0" xfId="4" applyNumberFormat="1" applyFont="1" applyFill="1" applyAlignment="1">
      <alignment vertical="center"/>
    </xf>
    <xf numFmtId="167" fontId="2" fillId="0" borderId="0" xfId="8" applyNumberFormat="1" applyFont="1" applyAlignment="1">
      <alignment horizontal="right" vertical="center"/>
    </xf>
    <xf numFmtId="0" fontId="6" fillId="8" borderId="2" xfId="4" applyFont="1" applyFill="1" applyBorder="1" applyAlignment="1">
      <alignment horizontal="center" vertical="center" wrapText="1"/>
    </xf>
    <xf numFmtId="164" fontId="6" fillId="8" borderId="2" xfId="4" applyNumberFormat="1" applyFont="1" applyFill="1" applyBorder="1" applyAlignment="1">
      <alignment horizontal="center" vertical="center" wrapText="1"/>
    </xf>
    <xf numFmtId="0" fontId="5" fillId="8" borderId="2" xfId="4" applyFont="1" applyFill="1" applyBorder="1" applyAlignment="1">
      <alignment horizontal="center" vertical="center" wrapText="1"/>
    </xf>
    <xf numFmtId="167" fontId="6" fillId="8" borderId="2" xfId="4" applyNumberFormat="1" applyFont="1" applyFill="1" applyBorder="1" applyAlignment="1">
      <alignment horizontal="center" vertical="center" wrapText="1"/>
    </xf>
    <xf numFmtId="0" fontId="5" fillId="8" borderId="0" xfId="4" applyFont="1" applyFill="1" applyAlignment="1">
      <alignment horizontal="right" vertical="center"/>
    </xf>
    <xf numFmtId="167" fontId="2" fillId="0" borderId="0" xfId="4" applyNumberFormat="1" applyFont="1" applyAlignment="1">
      <alignment horizontal="right" vertical="center"/>
    </xf>
    <xf numFmtId="0" fontId="2" fillId="3" borderId="0" xfId="4" applyFont="1" applyFill="1" applyAlignment="1">
      <alignment horizontal="right" vertical="center"/>
    </xf>
    <xf numFmtId="166" fontId="10" fillId="0" borderId="0" xfId="8" applyFont="1" applyAlignment="1">
      <alignment vertical="center"/>
    </xf>
    <xf numFmtId="164" fontId="3" fillId="9" borderId="0" xfId="4" applyNumberFormat="1" applyFont="1" applyFill="1" applyAlignment="1">
      <alignment vertical="center"/>
    </xf>
    <xf numFmtId="167" fontId="3" fillId="9" borderId="0" xfId="4" applyNumberFormat="1" applyFont="1" applyFill="1" applyAlignment="1">
      <alignment vertical="center"/>
    </xf>
    <xf numFmtId="0" fontId="11" fillId="9" borderId="0" xfId="4" applyFont="1" applyFill="1" applyAlignment="1">
      <alignment horizontal="left" vertical="center"/>
    </xf>
    <xf numFmtId="0" fontId="6" fillId="8" borderId="0" xfId="4" applyFont="1" applyFill="1" applyAlignment="1">
      <alignment horizontal="left" vertical="center" wrapText="1"/>
    </xf>
    <xf numFmtId="0" fontId="6" fillId="8" borderId="0" xfId="4" applyFont="1" applyFill="1" applyAlignment="1">
      <alignment horizontal="center" vertical="center" wrapText="1"/>
    </xf>
    <xf numFmtId="0" fontId="2" fillId="0" borderId="14" xfId="4" applyFont="1" applyBorder="1" applyAlignment="1">
      <alignment horizontal="left" vertical="center"/>
    </xf>
    <xf numFmtId="0" fontId="2" fillId="0" borderId="14" xfId="4" applyFont="1" applyBorder="1" applyAlignment="1">
      <alignment vertical="center"/>
    </xf>
    <xf numFmtId="0" fontId="2" fillId="0" borderId="14" xfId="3" applyFont="1" applyBorder="1" applyAlignment="1">
      <alignment horizontal="left" vertical="center"/>
    </xf>
    <xf numFmtId="14" fontId="2" fillId="0" borderId="12" xfId="4" applyNumberFormat="1" applyFont="1" applyBorder="1" applyAlignment="1">
      <alignment horizontal="left" vertical="center"/>
    </xf>
    <xf numFmtId="168" fontId="2" fillId="0" borderId="14" xfId="8" applyNumberFormat="1" applyFont="1" applyBorder="1" applyAlignment="1">
      <alignment horizontal="right" vertical="center"/>
    </xf>
    <xf numFmtId="0" fontId="2" fillId="3" borderId="4" xfId="4" applyFont="1" applyFill="1" applyBorder="1" applyAlignment="1">
      <alignment vertical="center"/>
    </xf>
    <xf numFmtId="0" fontId="2" fillId="3" borderId="5" xfId="4" applyFont="1" applyFill="1" applyBorder="1" applyAlignment="1">
      <alignment vertical="center"/>
    </xf>
    <xf numFmtId="0" fontId="2" fillId="3" borderId="6" xfId="4" applyFont="1" applyFill="1" applyBorder="1" applyAlignment="1">
      <alignment vertical="center"/>
    </xf>
    <xf numFmtId="0" fontId="2" fillId="0" borderId="7" xfId="4" applyFont="1" applyBorder="1" applyAlignment="1">
      <alignment horizontal="left" vertical="center"/>
    </xf>
    <xf numFmtId="3" fontId="2" fillId="0" borderId="3" xfId="4" applyNumberFormat="1" applyFont="1" applyBorder="1" applyAlignment="1">
      <alignment vertical="center"/>
    </xf>
    <xf numFmtId="14" fontId="2" fillId="0" borderId="7" xfId="4" applyNumberFormat="1" applyFont="1" applyBorder="1" applyAlignment="1">
      <alignment horizontal="left" vertical="center"/>
    </xf>
    <xf numFmtId="168" fontId="2" fillId="0" borderId="3" xfId="8" applyNumberFormat="1" applyFont="1" applyBorder="1" applyAlignment="1">
      <alignment vertical="center"/>
    </xf>
    <xf numFmtId="0" fontId="2" fillId="3" borderId="8" xfId="4" applyFont="1" applyFill="1" applyBorder="1" applyAlignment="1">
      <alignment vertical="center"/>
    </xf>
    <xf numFmtId="0" fontId="2" fillId="3" borderId="9" xfId="4" applyFont="1" applyFill="1" applyBorder="1" applyAlignment="1">
      <alignment vertical="center"/>
    </xf>
    <xf numFmtId="0" fontId="13" fillId="0" borderId="3" xfId="4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68" fontId="2" fillId="0" borderId="3" xfId="8" applyNumberFormat="1" applyFont="1" applyBorder="1" applyAlignment="1">
      <alignment horizontal="right" vertical="center"/>
    </xf>
    <xf numFmtId="166" fontId="2" fillId="0" borderId="0" xfId="4" applyNumberFormat="1" applyFont="1" applyAlignment="1">
      <alignment vertical="center"/>
    </xf>
    <xf numFmtId="0" fontId="2" fillId="0" borderId="3" xfId="4" applyFont="1" applyBorder="1" applyAlignment="1">
      <alignment vertical="center"/>
    </xf>
    <xf numFmtId="1" fontId="2" fillId="0" borderId="7" xfId="4" applyNumberFormat="1" applyFont="1" applyBorder="1"/>
    <xf numFmtId="14" fontId="2" fillId="0" borderId="3" xfId="4" applyNumberFormat="1" applyFont="1" applyBorder="1" applyAlignment="1">
      <alignment horizontal="left" vertical="center"/>
    </xf>
    <xf numFmtId="0" fontId="2" fillId="0" borderId="3" xfId="4" applyFont="1" applyBorder="1" applyAlignment="1">
      <alignment horizontal="left" vertical="center"/>
    </xf>
    <xf numFmtId="0" fontId="2" fillId="0" borderId="7" xfId="4" applyFont="1" applyBorder="1" applyAlignment="1">
      <alignment horizontal="center" vertical="center"/>
    </xf>
    <xf numFmtId="1" fontId="2" fillId="0" borderId="3" xfId="4" applyNumberFormat="1" applyFont="1" applyBorder="1"/>
    <xf numFmtId="1" fontId="2" fillId="0" borderId="7" xfId="4" applyNumberFormat="1" applyFont="1" applyBorder="1" applyAlignment="1">
      <alignment wrapText="1"/>
    </xf>
    <xf numFmtId="3" fontId="2" fillId="0" borderId="3" xfId="4" applyNumberFormat="1" applyFont="1" applyBorder="1"/>
    <xf numFmtId="169" fontId="2" fillId="0" borderId="3" xfId="4" applyNumberFormat="1" applyFont="1" applyBorder="1" applyAlignment="1">
      <alignment horizontal="left"/>
    </xf>
    <xf numFmtId="169" fontId="2" fillId="0" borderId="3" xfId="4" applyNumberFormat="1" applyFont="1" applyBorder="1" applyAlignment="1">
      <alignment horizontal="left" vertical="center"/>
    </xf>
    <xf numFmtId="3" fontId="2" fillId="0" borderId="3" xfId="4" applyNumberFormat="1" applyFont="1" applyBorder="1" applyAlignment="1">
      <alignment horizontal="right" vertical="center"/>
    </xf>
    <xf numFmtId="14" fontId="2" fillId="0" borderId="3" xfId="4" applyNumberFormat="1" applyFont="1" applyBorder="1" applyAlignment="1">
      <alignment horizontal="left"/>
    </xf>
    <xf numFmtId="168" fontId="2" fillId="0" borderId="3" xfId="8" applyNumberFormat="1" applyFont="1" applyBorder="1" applyAlignment="1">
      <alignment horizontal="left" vertical="center"/>
    </xf>
    <xf numFmtId="0" fontId="2" fillId="0" borderId="3" xfId="4" applyFont="1" applyBorder="1" applyAlignment="1">
      <alignment horizontal="center" vertical="center"/>
    </xf>
    <xf numFmtId="170" fontId="2" fillId="0" borderId="3" xfId="4" applyNumberFormat="1" applyFont="1" applyBorder="1" applyAlignment="1">
      <alignment horizontal="center" vertical="center"/>
    </xf>
    <xf numFmtId="166" fontId="2" fillId="0" borderId="3" xfId="8" applyFont="1" applyBorder="1" applyAlignment="1">
      <alignment vertical="center"/>
    </xf>
    <xf numFmtId="168" fontId="2" fillId="0" borderId="3" xfId="8" applyNumberFormat="1" applyFont="1" applyBorder="1" applyAlignment="1">
      <alignment horizontal="center" vertical="center"/>
    </xf>
    <xf numFmtId="0" fontId="2" fillId="0" borderId="3" xfId="4" applyFont="1" applyBorder="1" applyAlignment="1">
      <alignment horizontal="left"/>
    </xf>
    <xf numFmtId="14" fontId="13" fillId="0" borderId="7" xfId="5" applyNumberFormat="1" applyFont="1" applyBorder="1" applyProtection="1">
      <protection locked="0"/>
    </xf>
    <xf numFmtId="4" fontId="2" fillId="0" borderId="3" xfId="4" applyNumberFormat="1" applyFont="1" applyBorder="1"/>
    <xf numFmtId="14" fontId="16" fillId="0" borderId="3" xfId="4" applyNumberFormat="1" applyFont="1" applyBorder="1" applyAlignment="1">
      <alignment horizontal="left"/>
    </xf>
    <xf numFmtId="0" fontId="16" fillId="0" borderId="7" xfId="4" applyFont="1" applyBorder="1"/>
    <xf numFmtId="166" fontId="2" fillId="0" borderId="3" xfId="4" applyNumberFormat="1" applyFont="1" applyBorder="1" applyAlignment="1">
      <alignment vertical="center"/>
    </xf>
    <xf numFmtId="0" fontId="2" fillId="3" borderId="10" xfId="4" applyFont="1" applyFill="1" applyBorder="1" applyAlignment="1">
      <alignment vertical="center"/>
    </xf>
    <xf numFmtId="0" fontId="2" fillId="3" borderId="11" xfId="4" applyFont="1" applyFill="1" applyBorder="1" applyAlignment="1">
      <alignment vertical="center"/>
    </xf>
    <xf numFmtId="0" fontId="2" fillId="3" borderId="12" xfId="4" applyFont="1" applyFill="1" applyBorder="1" applyAlignment="1">
      <alignment vertical="center"/>
    </xf>
    <xf numFmtId="1" fontId="2" fillId="0" borderId="0" xfId="4" applyNumberFormat="1" applyFont="1"/>
    <xf numFmtId="170" fontId="2" fillId="0" borderId="0" xfId="4" applyNumberFormat="1" applyFont="1" applyAlignment="1">
      <alignment horizontal="center" vertical="center"/>
    </xf>
    <xf numFmtId="3" fontId="2" fillId="0" borderId="0" xfId="4" applyNumberFormat="1" applyFont="1"/>
    <xf numFmtId="4" fontId="2" fillId="0" borderId="0" xfId="4" applyNumberFormat="1" applyFont="1" applyAlignment="1">
      <alignment vertical="center"/>
    </xf>
    <xf numFmtId="14" fontId="2" fillId="0" borderId="0" xfId="4" applyNumberFormat="1" applyFont="1"/>
    <xf numFmtId="4" fontId="2" fillId="0" borderId="0" xfId="8" applyNumberFormat="1" applyFont="1"/>
    <xf numFmtId="170" fontId="2" fillId="0" borderId="0" xfId="4" applyNumberFormat="1" applyFont="1"/>
    <xf numFmtId="14" fontId="2" fillId="0" borderId="0" xfId="4" applyNumberFormat="1" applyFont="1" applyAlignment="1">
      <alignment vertical="center"/>
    </xf>
    <xf numFmtId="4" fontId="2" fillId="0" borderId="0" xfId="8" applyNumberFormat="1" applyFont="1" applyAlignment="1">
      <alignment vertical="center"/>
    </xf>
    <xf numFmtId="0" fontId="2" fillId="0" borderId="0" xfId="4" applyFont="1" applyAlignment="1">
      <alignment horizontal="left"/>
    </xf>
    <xf numFmtId="0" fontId="3" fillId="6" borderId="0" xfId="4" applyFont="1" applyFill="1" applyAlignment="1">
      <alignment horizontal="right" vertical="center"/>
    </xf>
    <xf numFmtId="0" fontId="4" fillId="6" borderId="0" xfId="4" applyFont="1" applyFill="1" applyAlignment="1">
      <alignment horizontal="right" vertical="center"/>
    </xf>
    <xf numFmtId="164" fontId="17" fillId="6" borderId="0" xfId="4" applyNumberFormat="1" applyFont="1" applyFill="1" applyAlignment="1">
      <alignment vertical="center"/>
    </xf>
    <xf numFmtId="0" fontId="4" fillId="0" borderId="0" xfId="4" applyFont="1" applyAlignment="1">
      <alignment horizontal="right" vertical="center"/>
    </xf>
    <xf numFmtId="164" fontId="17" fillId="0" borderId="0" xfId="4" applyNumberFormat="1" applyFont="1" applyAlignment="1">
      <alignment vertical="center"/>
    </xf>
    <xf numFmtId="0" fontId="16" fillId="0" borderId="3" xfId="4" applyFont="1" applyBorder="1"/>
    <xf numFmtId="0" fontId="2" fillId="0" borderId="14" xfId="7" applyFont="1" applyBorder="1" applyAlignment="1">
      <alignment horizontal="left" vertical="center"/>
    </xf>
    <xf numFmtId="0" fontId="2" fillId="0" borderId="3" xfId="7" applyFont="1" applyBorder="1" applyAlignment="1">
      <alignment horizontal="left" vertical="center"/>
    </xf>
    <xf numFmtId="0" fontId="2" fillId="0" borderId="12" xfId="4" applyFont="1" applyBorder="1" applyAlignment="1">
      <alignment horizontal="left" vertical="center"/>
    </xf>
    <xf numFmtId="0" fontId="2" fillId="0" borderId="14" xfId="3" applyFont="1" applyBorder="1" applyAlignment="1">
      <alignment horizontal="center" vertical="center"/>
    </xf>
    <xf numFmtId="14" fontId="2" fillId="0" borderId="14" xfId="3" applyNumberFormat="1" applyFont="1" applyBorder="1" applyAlignment="1">
      <alignment horizontal="left" vertical="center"/>
    </xf>
    <xf numFmtId="3" fontId="2" fillId="0" borderId="14" xfId="4" applyNumberFormat="1" applyFont="1" applyBorder="1" applyAlignment="1">
      <alignment vertical="center"/>
    </xf>
    <xf numFmtId="0" fontId="6" fillId="12" borderId="2" xfId="4" applyFont="1" applyFill="1" applyBorder="1" applyAlignment="1">
      <alignment horizontal="center" vertical="center" wrapText="1"/>
    </xf>
    <xf numFmtId="0" fontId="2" fillId="0" borderId="10" xfId="4" applyFont="1" applyBorder="1" applyAlignment="1">
      <alignment vertical="center"/>
    </xf>
    <xf numFmtId="0" fontId="2" fillId="0" borderId="15" xfId="4" applyFont="1" applyBorder="1" applyAlignment="1">
      <alignment vertical="center"/>
    </xf>
    <xf numFmtId="4" fontId="6" fillId="2" borderId="13" xfId="0" applyNumberFormat="1" applyFont="1" applyFill="1" applyBorder="1" applyAlignment="1">
      <alignment horizontal="left" vertical="center" wrapText="1"/>
    </xf>
    <xf numFmtId="4" fontId="6" fillId="1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3" fillId="0" borderId="0" xfId="0" applyFont="1"/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9" fillId="6" borderId="0" xfId="9" quotePrefix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9" quotePrefix="1" applyFont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10" borderId="0" xfId="4" applyFont="1" applyFill="1" applyAlignment="1">
      <alignment horizontal="center" vertical="center"/>
    </xf>
    <xf numFmtId="0" fontId="6" fillId="8" borderId="0" xfId="4" applyFont="1" applyFill="1" applyAlignment="1">
      <alignment horizontal="center" vertical="center" wrapText="1"/>
    </xf>
    <xf numFmtId="49" fontId="5" fillId="2" borderId="0" xfId="4" applyNumberFormat="1" applyFont="1" applyFill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center"/>
    </xf>
    <xf numFmtId="0" fontId="5" fillId="2" borderId="2" xfId="4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6" fillId="12" borderId="1" xfId="4" applyFont="1" applyFill="1" applyBorder="1" applyAlignment="1">
      <alignment horizontal="center" vertical="center" wrapText="1"/>
    </xf>
  </cellXfs>
  <cellStyles count="10">
    <cellStyle name="Comma 2" xfId="8" xr:uid="{C3B40F09-BF2F-458E-8761-4F535FB23136}"/>
    <cellStyle name="Lien hypertexte" xfId="9" builtinId="8"/>
    <cellStyle name="Milliers" xfId="1" builtinId="3"/>
    <cellStyle name="Normal" xfId="0" builtinId="0"/>
    <cellStyle name="Normal 10" xfId="6" xr:uid="{DC522EAF-84CB-4EE8-8361-26ABF9A996FF}"/>
    <cellStyle name="Normal 2" xfId="3" xr:uid="{D37EEEC3-0C34-41CE-B385-F736BD7F990B}"/>
    <cellStyle name="Normal 2 2 15" xfId="7" xr:uid="{7126A0A9-FADA-44DB-9358-B8C0F9101903}"/>
    <cellStyle name="Normal 2 3" xfId="4" xr:uid="{66797AEA-44D4-47BE-B7F2-B1FCE74D90E4}"/>
    <cellStyle name="Normal 5" xfId="2" xr:uid="{DB3A7D3E-B069-44D7-BD2C-0659C0FD2ADC}"/>
    <cellStyle name="Normal 7 2 2 2" xfId="5" xr:uid="{D22AE670-90AB-4720-BEEF-177B27606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m\OneDrive\Documents\EITI\EITI%20Afghanistan\Final%20Phase%20Afghanistan\Final%20report\8.%20Comments\Databases\02-%20Reconciliation%20database%20-%20AEITI%20FY%201396%20update%2025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iability.Global data"/>
      <sheetName val="Company profil"/>
      <sheetName val="Contact.Global data"/>
      <sheetName val="Companies"/>
      <sheetName val="Taxes"/>
      <sheetName val="Lists"/>
      <sheetName val="Govt Ag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Loans granted to mining sec"/>
      <sheetName val="Quasi-fiscal expenditures "/>
      <sheetName val="Transfers made"/>
      <sheetName val="sales"/>
      <sheetName val="Production.Global Data"/>
      <sheetName val="Employment .Global data"/>
      <sheetName val="Mandatory Social E.Global data"/>
      <sheetName val="Voluntary Social E.Global data"/>
      <sheetName val="Legal Ownership.Global data"/>
      <sheetName val="Mandatory Social Expenditures "/>
      <sheetName val="Results"/>
      <sheetName val="Reporting by Comp (Basic)"/>
      <sheetName val="Reporting by tax (Basic)"/>
      <sheetName val="Total Adjust (Comp)"/>
      <sheetName val="Adjust per Tax (C) Basic"/>
      <sheetName val="Adjust per Comp (C) Basic"/>
      <sheetName val="Total Adjust (Gov)"/>
      <sheetName val="Adjust per Comp (Gov) Basic"/>
      <sheetName val="Adjust per Tax (Gov)"/>
      <sheetName val="Ecart résiduel"/>
      <sheetName val="Unrec diff Tax"/>
      <sheetName val="Unrec diff Comp"/>
    </sheetNames>
    <sheetDataSet>
      <sheetData sheetId="0"/>
      <sheetData sheetId="1"/>
      <sheetData sheetId="2"/>
      <sheetData sheetId="3">
        <row r="4">
          <cell r="C4" t="str">
            <v>North Coal Enterprise</v>
          </cell>
        </row>
        <row r="5">
          <cell r="C5" t="str">
            <v>Khoshak Brothers Company</v>
          </cell>
        </row>
      </sheetData>
      <sheetData sheetId="4">
        <row r="10">
          <cell r="B10">
            <v>1</v>
          </cell>
          <cell r="C10" t="str">
            <v>Royalties 
حق الامتیاز</v>
          </cell>
          <cell r="D10" t="str">
            <v>Ministry of Mines and Petroleum (MoMP) - Revenue Department
وزارت معادن و بترولیم - بخش عواید</v>
          </cell>
        </row>
        <row r="11">
          <cell r="B11">
            <v>2</v>
          </cell>
          <cell r="C11" t="str">
            <v>Other significant payments (&gt; AFN 7 million) - پرداخت های قابل توجه (&gt; 7 میلیون افغانی)</v>
          </cell>
        </row>
        <row r="12">
          <cell r="B12">
            <v>3</v>
          </cell>
          <cell r="C12" t="str">
            <v>Corporate Income Tax (CIT) 
مالیات بر درآمد شرکت</v>
          </cell>
          <cell r="D12" t="str">
            <v xml:space="preserve">Ministry of Finance  (MoF) - Revenue Department 
وزارت مالیه - بخش درعواید  </v>
          </cell>
        </row>
        <row r="13">
          <cell r="B13">
            <v>4</v>
          </cell>
          <cell r="C13" t="str">
            <v xml:space="preserve">Business Receipts Tax (BRT) 4%
مالیات بر درآمد کسب و کار </v>
          </cell>
        </row>
        <row r="14">
          <cell r="B14">
            <v>5</v>
          </cell>
          <cell r="C14" t="str">
            <v>Other significant payments (&gt; AFN 7 million) - پرداخت های قابل توجه (&gt; 7 میلیون افغانی)</v>
          </cell>
        </row>
        <row r="59">
          <cell r="C59" t="str">
            <v>Mandatory Social Expenditures Details -  هزینه های اجباری اجتماعی</v>
          </cell>
        </row>
        <row r="60">
          <cell r="C60" t="str">
            <v>Voluntary Social Expenditures Details - هزینه های داوطلبانه اجتماعی</v>
          </cell>
        </row>
      </sheetData>
      <sheetData sheetId="5">
        <row r="4">
          <cell r="B4">
            <v>1396</v>
          </cell>
        </row>
        <row r="8">
          <cell r="B8" t="str">
            <v xml:space="preserve">- </v>
          </cell>
        </row>
        <row r="9">
          <cell r="B9" t="str">
            <v xml:space="preserve">- </v>
          </cell>
        </row>
        <row r="10">
          <cell r="B10" t="str">
            <v xml:space="preserve">- </v>
          </cell>
        </row>
        <row r="11">
          <cell r="B11" t="str">
            <v xml:space="preserve">- </v>
          </cell>
        </row>
        <row r="12">
          <cell r="B12"/>
        </row>
        <row r="13">
          <cell r="B13" t="str">
            <v>1- Royalties 
حق الامتیاز</v>
          </cell>
        </row>
        <row r="14">
          <cell r="B14" t="str">
            <v>2- Other significant payments (&gt; AFN 7 million) - پرداخت های قابل توجه (&gt; 7 میلیون افغانی)</v>
          </cell>
        </row>
        <row r="15">
          <cell r="B15" t="str">
            <v>3- Corporate Income Tax (CIT) 
مالیات بر درآمد شرکت</v>
          </cell>
        </row>
        <row r="16">
          <cell r="B16" t="str">
            <v xml:space="preserve">4- Business Receipts Tax (BRT) 4%
مالیات بر درآمد کسب و کار </v>
          </cell>
        </row>
        <row r="17">
          <cell r="B17" t="str">
            <v>5- Other significant payments (&gt; AFN 7 million) - پرداخت های قابل توجه (&gt; 7 میلیون افغانی)</v>
          </cell>
        </row>
        <row r="18">
          <cell r="B18" t="str">
            <v xml:space="preserve">- </v>
          </cell>
        </row>
        <row r="19">
          <cell r="B19" t="str">
            <v xml:space="preserve">- </v>
          </cell>
        </row>
        <row r="20">
          <cell r="B20" t="str">
            <v xml:space="preserve">- </v>
          </cell>
        </row>
        <row r="21">
          <cell r="B21" t="str">
            <v xml:space="preserve">- </v>
          </cell>
        </row>
        <row r="22">
          <cell r="B22" t="str">
            <v xml:space="preserve">- </v>
          </cell>
        </row>
        <row r="23">
          <cell r="B23" t="str">
            <v xml:space="preserve">- </v>
          </cell>
        </row>
        <row r="24">
          <cell r="B24" t="str">
            <v xml:space="preserve">- </v>
          </cell>
        </row>
        <row r="25">
          <cell r="B25" t="str">
            <v xml:space="preserve">- </v>
          </cell>
        </row>
        <row r="26">
          <cell r="B26" t="str">
            <v xml:space="preserve">- </v>
          </cell>
        </row>
        <row r="27">
          <cell r="B27" t="str">
            <v xml:space="preserve">- </v>
          </cell>
        </row>
        <row r="28">
          <cell r="B28" t="str">
            <v xml:space="preserve">- </v>
          </cell>
        </row>
        <row r="29">
          <cell r="B29" t="str">
            <v xml:space="preserve">- </v>
          </cell>
        </row>
        <row r="30">
          <cell r="B30" t="str">
            <v xml:space="preserve">- </v>
          </cell>
        </row>
        <row r="31">
          <cell r="B31" t="str">
            <v xml:space="preserve">- </v>
          </cell>
        </row>
        <row r="32">
          <cell r="B32" t="str">
            <v xml:space="preserve">- </v>
          </cell>
        </row>
        <row r="33">
          <cell r="B33" t="str">
            <v xml:space="preserve">- </v>
          </cell>
        </row>
        <row r="34">
          <cell r="B34" t="str">
            <v xml:space="preserve">- </v>
          </cell>
        </row>
        <row r="35">
          <cell r="B35" t="str">
            <v xml:space="preserve">- </v>
          </cell>
        </row>
        <row r="36">
          <cell r="B36" t="str">
            <v xml:space="preserve">- </v>
          </cell>
        </row>
        <row r="37">
          <cell r="B37" t="str">
            <v xml:space="preserve">- </v>
          </cell>
        </row>
        <row r="38">
          <cell r="B38" t="str">
            <v xml:space="preserve">- </v>
          </cell>
        </row>
        <row r="39">
          <cell r="B39" t="str">
            <v xml:space="preserve">- </v>
          </cell>
        </row>
        <row r="40">
          <cell r="B40" t="str">
            <v xml:space="preserve">- </v>
          </cell>
        </row>
        <row r="41">
          <cell r="B41" t="str">
            <v xml:space="preserve">- </v>
          </cell>
        </row>
        <row r="42">
          <cell r="B42" t="str">
            <v xml:space="preserve">- </v>
          </cell>
        </row>
        <row r="43">
          <cell r="B43" t="str">
            <v xml:space="preserve">- </v>
          </cell>
        </row>
        <row r="44">
          <cell r="B44" t="str">
            <v xml:space="preserve">- </v>
          </cell>
        </row>
        <row r="45">
          <cell r="B45" t="str">
            <v xml:space="preserve">- </v>
          </cell>
        </row>
        <row r="46">
          <cell r="B46" t="str">
            <v xml:space="preserve">- </v>
          </cell>
        </row>
        <row r="47">
          <cell r="B47" t="str">
            <v xml:space="preserve">- </v>
          </cell>
        </row>
        <row r="48">
          <cell r="B48" t="str">
            <v xml:space="preserve">- </v>
          </cell>
        </row>
        <row r="49">
          <cell r="B49" t="str">
            <v xml:space="preserve">- </v>
          </cell>
        </row>
        <row r="50">
          <cell r="B50" t="str">
            <v xml:space="preserve">- </v>
          </cell>
        </row>
        <row r="51">
          <cell r="B51" t="str">
            <v xml:space="preserve">- </v>
          </cell>
        </row>
        <row r="52">
          <cell r="B52" t="str">
            <v xml:space="preserve">- </v>
          </cell>
        </row>
        <row r="53">
          <cell r="B53" t="str">
            <v xml:space="preserve">- </v>
          </cell>
        </row>
        <row r="54">
          <cell r="B54" t="str">
            <v xml:space="preserve">- </v>
          </cell>
        </row>
        <row r="55">
          <cell r="B55" t="str">
            <v xml:space="preserve">- </v>
          </cell>
        </row>
        <row r="56">
          <cell r="B56" t="str">
            <v xml:space="preserve">- </v>
          </cell>
        </row>
        <row r="57">
          <cell r="B57" t="str">
            <v xml:space="preserve">- </v>
          </cell>
        </row>
        <row r="58">
          <cell r="B58" t="str">
            <v xml:space="preserve">- </v>
          </cell>
        </row>
        <row r="59">
          <cell r="B59" t="str">
            <v xml:space="preserve">- </v>
          </cell>
        </row>
        <row r="60">
          <cell r="B60" t="str">
            <v xml:space="preserve">- </v>
          </cell>
        </row>
        <row r="61">
          <cell r="B61"/>
        </row>
        <row r="62">
          <cell r="B62" t="str">
            <v xml:space="preserve">- </v>
          </cell>
        </row>
        <row r="63">
          <cell r="B63" t="str">
            <v xml:space="preserve">- </v>
          </cell>
        </row>
        <row r="64">
          <cell r="B64" t="str">
            <v xml:space="preserve">- </v>
          </cell>
        </row>
        <row r="65">
          <cell r="B65" t="str">
            <v xml:space="preserve">- </v>
          </cell>
        </row>
        <row r="66">
          <cell r="B66" t="str">
            <v xml:space="preserve">- </v>
          </cell>
        </row>
        <row r="67">
          <cell r="B67" t="str">
            <v xml:space="preserve">- </v>
          </cell>
        </row>
        <row r="68">
          <cell r="B68" t="str">
            <v xml:space="preserve">- </v>
          </cell>
        </row>
        <row r="69">
          <cell r="B69" t="str">
            <v xml:space="preserve">- </v>
          </cell>
        </row>
        <row r="70">
          <cell r="B70" t="str">
            <v xml:space="preserve">- </v>
          </cell>
        </row>
        <row r="71">
          <cell r="B71" t="str">
            <v xml:space="preserve">- </v>
          </cell>
        </row>
        <row r="72">
          <cell r="B72" t="str">
            <v xml:space="preserve">- </v>
          </cell>
        </row>
        <row r="73">
          <cell r="B73" t="str">
            <v xml:space="preserve">- </v>
          </cell>
        </row>
        <row r="74">
          <cell r="B74" t="str">
            <v xml:space="preserve">- </v>
          </cell>
        </row>
        <row r="75">
          <cell r="B75" t="str">
            <v xml:space="preserve">- </v>
          </cell>
        </row>
        <row r="76">
          <cell r="B76" t="str">
            <v xml:space="preserve">- </v>
          </cell>
        </row>
        <row r="77">
          <cell r="B77" t="str">
            <v xml:space="preserve">- </v>
          </cell>
        </row>
        <row r="78">
          <cell r="B78" t="str">
            <v xml:space="preserve">- </v>
          </cell>
        </row>
        <row r="82">
          <cell r="B82" t="str">
            <v>Tax paid not reported</v>
          </cell>
        </row>
        <row r="83">
          <cell r="B83" t="str">
            <v>Tax paid reported but outside the period covered</v>
          </cell>
        </row>
        <row r="84">
          <cell r="B84" t="str">
            <v>Tax paid reported but outside the reconciliation scope</v>
          </cell>
        </row>
        <row r="85">
          <cell r="B85" t="str">
            <v>Tax amount incorrectly reported</v>
          </cell>
        </row>
        <row r="86">
          <cell r="B86" t="str">
            <v>Tax reported but not paid</v>
          </cell>
        </row>
        <row r="87">
          <cell r="B87" t="str">
            <v>Tax paid to other Government entity</v>
          </cell>
        </row>
        <row r="88">
          <cell r="B88" t="str">
            <v>Tax incorrectly classified</v>
          </cell>
        </row>
        <row r="89">
          <cell r="B89" t="str">
            <v>Tax paid on other identification number</v>
          </cell>
        </row>
        <row r="90">
          <cell r="B90" t="str">
            <v>Exchange rate difference</v>
          </cell>
        </row>
        <row r="94">
          <cell r="B94" t="str">
            <v>Tax received not reported</v>
          </cell>
        </row>
        <row r="95">
          <cell r="B95" t="str">
            <v>Tax received reported but outside the period covered</v>
          </cell>
        </row>
        <row r="96">
          <cell r="B96" t="str">
            <v>Tax received reported but outside the reconciliation scope</v>
          </cell>
        </row>
        <row r="97">
          <cell r="B97" t="str">
            <v>Tax amount incorrectly reported</v>
          </cell>
        </row>
        <row r="98">
          <cell r="B98" t="str">
            <v>Tax reported but not received</v>
          </cell>
        </row>
        <row r="99">
          <cell r="B99" t="str">
            <v>Tax incorrectly classified</v>
          </cell>
        </row>
        <row r="100">
          <cell r="B100" t="str">
            <v>Tax received on other identification number</v>
          </cell>
        </row>
        <row r="101">
          <cell r="B101" t="str">
            <v>Exchange rate difference</v>
          </cell>
        </row>
        <row r="105">
          <cell r="B105" t="str">
            <v>Reporting template not submitted by the extractive company</v>
          </cell>
        </row>
        <row r="106">
          <cell r="B106" t="str">
            <v>Reporting template not submitted by the Govt Body</v>
          </cell>
        </row>
        <row r="107">
          <cell r="B107" t="str">
            <v>Supporting documents do not match extractive company report</v>
          </cell>
        </row>
        <row r="108">
          <cell r="B108" t="str">
            <v>Supporting documents do not match Govt Body report</v>
          </cell>
        </row>
        <row r="109">
          <cell r="B109" t="str">
            <v>Missing extractive company detail by payment</v>
          </cell>
        </row>
        <row r="110">
          <cell r="B110" t="str">
            <v>Missing Govt Body detail by payment</v>
          </cell>
        </row>
        <row r="111">
          <cell r="B111" t="str">
            <v>Tax not reported by the extractive company</v>
          </cell>
        </row>
        <row r="112">
          <cell r="B112" t="str">
            <v>Tax not reported by the Govt Body</v>
          </cell>
        </row>
        <row r="113">
          <cell r="B113" t="str">
            <v>Tax reported by the Govt not confirmed by the company</v>
          </cell>
        </row>
        <row r="114">
          <cell r="B114" t="str">
            <v>Tax paid to Government Agency not selected in the reconciliation scope</v>
          </cell>
        </row>
        <row r="115">
          <cell r="B115" t="str">
            <v>Tax not reported by the extractive company/Tax not reported by the Govt Body</v>
          </cell>
        </row>
        <row r="116">
          <cell r="B116" t="str">
            <v>Not material difference &lt; AFN 1,000,000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3C2B-C4EF-481E-9581-3C494AC23228}">
  <dimension ref="B2:D16"/>
  <sheetViews>
    <sheetView showGridLines="0" tabSelected="1" workbookViewId="0"/>
  </sheetViews>
  <sheetFormatPr baseColWidth="10" defaultColWidth="9.140625" defaultRowHeight="13.5" x14ac:dyDescent="0.3"/>
  <cols>
    <col min="1" max="1" width="5" style="244" customWidth="1"/>
    <col min="2" max="2" width="5" style="244" bestFit="1" customWidth="1"/>
    <col min="3" max="3" width="41.28515625" style="244" bestFit="1" customWidth="1"/>
    <col min="4" max="4" width="5.28515625" style="244" bestFit="1" customWidth="1"/>
    <col min="5" max="16384" width="9.140625" style="244"/>
  </cols>
  <sheetData>
    <row r="2" spans="2:4" ht="27.75" thickBot="1" x14ac:dyDescent="0.35">
      <c r="B2" s="241" t="s">
        <v>34</v>
      </c>
      <c r="C2" s="242" t="s">
        <v>35</v>
      </c>
      <c r="D2" s="243" t="s">
        <v>49</v>
      </c>
    </row>
    <row r="3" spans="2:4" x14ac:dyDescent="0.3">
      <c r="B3" s="245">
        <v>1</v>
      </c>
      <c r="C3" s="246" t="s">
        <v>36</v>
      </c>
      <c r="D3" s="247" t="s">
        <v>92</v>
      </c>
    </row>
    <row r="4" spans="2:4" x14ac:dyDescent="0.3">
      <c r="B4" s="248">
        <v>2</v>
      </c>
      <c r="C4" s="249" t="s">
        <v>37</v>
      </c>
      <c r="D4" s="250" t="s">
        <v>93</v>
      </c>
    </row>
    <row r="5" spans="2:4" x14ac:dyDescent="0.3">
      <c r="B5" s="245">
        <v>3</v>
      </c>
      <c r="C5" s="246" t="s">
        <v>38</v>
      </c>
      <c r="D5" s="247" t="s">
        <v>94</v>
      </c>
    </row>
    <row r="6" spans="2:4" x14ac:dyDescent="0.3">
      <c r="B6" s="248">
        <v>4</v>
      </c>
      <c r="C6" s="249" t="s">
        <v>39</v>
      </c>
      <c r="D6" s="250" t="s">
        <v>95</v>
      </c>
    </row>
    <row r="7" spans="2:4" x14ac:dyDescent="0.3">
      <c r="B7" s="245">
        <v>5</v>
      </c>
      <c r="C7" s="246" t="s">
        <v>40</v>
      </c>
      <c r="D7" s="247" t="s">
        <v>96</v>
      </c>
    </row>
    <row r="8" spans="2:4" x14ac:dyDescent="0.3">
      <c r="B8" s="248">
        <v>6</v>
      </c>
      <c r="C8" s="249" t="s">
        <v>41</v>
      </c>
      <c r="D8" s="250" t="s">
        <v>97</v>
      </c>
    </row>
    <row r="9" spans="2:4" x14ac:dyDescent="0.3">
      <c r="B9" s="245">
        <v>7</v>
      </c>
      <c r="C9" s="246" t="s">
        <v>42</v>
      </c>
      <c r="D9" s="247" t="s">
        <v>98</v>
      </c>
    </row>
    <row r="10" spans="2:4" x14ac:dyDescent="0.3">
      <c r="B10" s="248">
        <v>8</v>
      </c>
      <c r="C10" s="249" t="s">
        <v>43</v>
      </c>
      <c r="D10" s="250" t="s">
        <v>99</v>
      </c>
    </row>
    <row r="11" spans="2:4" x14ac:dyDescent="0.3">
      <c r="B11" s="245">
        <v>9</v>
      </c>
      <c r="C11" s="246" t="s">
        <v>44</v>
      </c>
      <c r="D11" s="247" t="s">
        <v>100</v>
      </c>
    </row>
    <row r="12" spans="2:4" x14ac:dyDescent="0.3">
      <c r="B12" s="248">
        <v>10</v>
      </c>
      <c r="C12" s="249" t="s">
        <v>45</v>
      </c>
      <c r="D12" s="250" t="s">
        <v>101</v>
      </c>
    </row>
    <row r="13" spans="2:4" x14ac:dyDescent="0.3">
      <c r="B13" s="245">
        <v>11</v>
      </c>
      <c r="C13" s="246" t="s">
        <v>46</v>
      </c>
      <c r="D13" s="247" t="s">
        <v>102</v>
      </c>
    </row>
    <row r="14" spans="2:4" x14ac:dyDescent="0.3">
      <c r="B14" s="248">
        <v>12</v>
      </c>
      <c r="C14" s="249" t="s">
        <v>47</v>
      </c>
      <c r="D14" s="250" t="s">
        <v>103</v>
      </c>
    </row>
    <row r="15" spans="2:4" x14ac:dyDescent="0.3">
      <c r="B15" s="245">
        <v>13</v>
      </c>
      <c r="C15" s="246" t="s">
        <v>48</v>
      </c>
      <c r="D15" s="247" t="s">
        <v>104</v>
      </c>
    </row>
    <row r="16" spans="2:4" x14ac:dyDescent="0.3">
      <c r="B16" s="248">
        <v>14</v>
      </c>
      <c r="C16" s="249" t="s">
        <v>106</v>
      </c>
      <c r="D16" s="250" t="s">
        <v>105</v>
      </c>
    </row>
  </sheetData>
  <hyperlinks>
    <hyperlink ref="D3" location="'C (1)'!A1" display="'C (1)'!A1" xr:uid="{A84A1FFF-5A97-47C0-85D8-84A07B1F639B}"/>
    <hyperlink ref="D4" location="'C (2)'!A1" display="'C (2)'!A1" xr:uid="{0A07222A-C098-4A14-9BF7-0C0EBFE8A5A4}"/>
    <hyperlink ref="D5" location="'C (3)'!A1" display="'C (3)'!A1" xr:uid="{9AEA6926-66E5-4C2B-A1A8-3988713A0145}"/>
    <hyperlink ref="D6" location="'C (4)'!A1" display="'C (4)'!A1" xr:uid="{FC41E9FD-9463-403A-BC90-AE16F61568F2}"/>
    <hyperlink ref="D7" location="'C (5)'!A1" display="'C (5)'!A1" xr:uid="{5E6B359B-BFAD-44C3-A0DB-A8487A45A356}"/>
    <hyperlink ref="D8" location="'C (6)'!A1" display="'C (6)'!A1" xr:uid="{8BD019D3-0D91-42B5-8E31-88C8B20A701D}"/>
    <hyperlink ref="D9" location="'C (7)'!A1" display="'C (7)'!A1" xr:uid="{59007A11-55FB-47B2-B846-CDD13308B362}"/>
    <hyperlink ref="D10" location="'C (8)'!A1" display="'C (8)'!A1" xr:uid="{4F4C46BF-423A-4199-8AE6-CEBB20E820BD}"/>
    <hyperlink ref="D11" location="'C (9)'!A1" display="'C (9)'!A1" xr:uid="{5AA30A8D-93FA-48DE-AA01-C1F44C815CF2}"/>
    <hyperlink ref="D12" location="'C (10)'!A1" display="'C (10)'!A1" xr:uid="{49CFBA11-742F-4213-92C3-617E36EC8659}"/>
    <hyperlink ref="D13" location="'C (11)'!A1" display="'C (11)'!A1" xr:uid="{D06E82C4-7D12-41F5-8419-432D723E7CF9}"/>
    <hyperlink ref="D14" location="'C (12)'!A1" display="'C (12)'!A1" xr:uid="{5315F63F-290D-47C9-AF04-D3B6C1BB6295}"/>
    <hyperlink ref="D15" location="'C (13)'!A1" display="'C (13)'!A1" xr:uid="{EF18C505-02AA-4132-BBC0-3FBDB7F7B4F1}"/>
    <hyperlink ref="D16" location="'C (14)'!A1" display="'C (14)'!A1" xr:uid="{3EB5F57B-823A-4E2F-BFB6-30E4250126B1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38C6-9A66-4CAD-BE00-876C0B64B290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44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0</v>
      </c>
      <c r="F8" s="151">
        <v>0</v>
      </c>
      <c r="G8" s="151">
        <v>0</v>
      </c>
      <c r="H8" s="152"/>
      <c r="I8" s="151">
        <v>0</v>
      </c>
      <c r="J8" s="151">
        <v>0</v>
      </c>
      <c r="K8" s="151">
        <v>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/>
      <c r="F9" s="37">
        <v>0</v>
      </c>
      <c r="G9" s="37">
        <v>0</v>
      </c>
      <c r="H9" s="152"/>
      <c r="I9" s="37"/>
      <c r="J9" s="37">
        <v>0</v>
      </c>
      <c r="K9" s="37">
        <v>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-300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10715885.620000001</v>
      </c>
      <c r="F11" s="151">
        <v>0</v>
      </c>
      <c r="G11" s="151">
        <v>10715885.620000001</v>
      </c>
      <c r="H11" s="152"/>
      <c r="I11" s="151">
        <v>10716185.620000001</v>
      </c>
      <c r="J11" s="151">
        <v>0</v>
      </c>
      <c r="K11" s="151">
        <v>10716185.620000001</v>
      </c>
      <c r="L11" s="152"/>
      <c r="M11" s="151">
        <v>-300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-300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0</v>
      </c>
      <c r="F12" s="37">
        <v>0</v>
      </c>
      <c r="G12" s="37">
        <v>0</v>
      </c>
      <c r="H12" s="152"/>
      <c r="I12" s="37">
        <v>300</v>
      </c>
      <c r="J12" s="37">
        <v>0</v>
      </c>
      <c r="K12" s="37">
        <v>300</v>
      </c>
      <c r="L12" s="152"/>
      <c r="M12" s="37">
        <v>-300</v>
      </c>
      <c r="N12" s="154" t="s">
        <v>19</v>
      </c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0</v>
      </c>
      <c r="F13" s="42">
        <v>0</v>
      </c>
      <c r="G13" s="42">
        <v>0</v>
      </c>
      <c r="H13" s="152"/>
      <c r="I13" s="42">
        <v>0</v>
      </c>
      <c r="J13" s="42">
        <v>0</v>
      </c>
      <c r="K13" s="42">
        <v>0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10715885.620000001</v>
      </c>
      <c r="F14" s="37">
        <v>0</v>
      </c>
      <c r="G14" s="37">
        <v>10715885.620000001</v>
      </c>
      <c r="H14" s="152"/>
      <c r="I14" s="37">
        <v>10715885.620000001</v>
      </c>
      <c r="J14" s="37">
        <v>0</v>
      </c>
      <c r="K14" s="37">
        <v>10715885.620000001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-300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10715885.620000001</v>
      </c>
      <c r="F15" s="162">
        <v>0</v>
      </c>
      <c r="G15" s="162">
        <v>10715885.620000001</v>
      </c>
      <c r="H15" s="152"/>
      <c r="I15" s="162">
        <v>10716185.620000001</v>
      </c>
      <c r="J15" s="162">
        <v>0</v>
      </c>
      <c r="K15" s="162">
        <v>10716185.620000001</v>
      </c>
      <c r="L15" s="152"/>
      <c r="M15" s="162">
        <v>-300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-300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-300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441BDD44-1D00-4109-9D6F-19852E084007}">
      <formula1>Govadjust</formula1>
    </dataValidation>
    <dataValidation type="list" allowBlank="1" showInputMessage="1" showErrorMessage="1" sqref="J23:J619" xr:uid="{4DA3CA81-9700-408E-8ECE-E836C4B965A5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C0876778-788C-4A23-A977-CD3A3F8BDF93}">
      <formula1>Taxes</formula1>
    </dataValidation>
    <dataValidation type="list" allowBlank="1" showInputMessage="1" showErrorMessage="1" sqref="D24 C23:C619" xr:uid="{A8B89461-7F65-4F5B-A94A-542C6BC1AE36}">
      <formula1>Compadjust</formula1>
    </dataValidation>
    <dataValidation type="list" allowBlank="1" showInputMessage="1" showErrorMessage="1" sqref="N17:N19 N7:N15" xr:uid="{C2E721E8-68FB-4D88-819C-2171F2AEDADD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53CDC-BD8E-4C82-B39F-D42A6CA20C8F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45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-1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5205450</v>
      </c>
      <c r="F8" s="151">
        <v>0</v>
      </c>
      <c r="G8" s="151">
        <v>5205450</v>
      </c>
      <c r="H8" s="152"/>
      <c r="I8" s="151">
        <v>5205451</v>
      </c>
      <c r="J8" s="151">
        <v>0</v>
      </c>
      <c r="K8" s="151">
        <v>5205451</v>
      </c>
      <c r="L8" s="152"/>
      <c r="M8" s="151">
        <v>-1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-1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5205450</v>
      </c>
      <c r="F9" s="37">
        <v>0</v>
      </c>
      <c r="G9" s="37">
        <v>5205450</v>
      </c>
      <c r="H9" s="152"/>
      <c r="I9" s="37">
        <v>5205451</v>
      </c>
      <c r="J9" s="37">
        <v>0</v>
      </c>
      <c r="K9" s="37">
        <v>5205451</v>
      </c>
      <c r="L9" s="152"/>
      <c r="M9" s="37">
        <v>-1</v>
      </c>
      <c r="N9" s="154" t="s">
        <v>19</v>
      </c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1505018</v>
      </c>
      <c r="F11" s="151">
        <v>0</v>
      </c>
      <c r="G11" s="151">
        <v>1505018</v>
      </c>
      <c r="H11" s="152"/>
      <c r="I11" s="151">
        <v>1505018</v>
      </c>
      <c r="J11" s="151">
        <v>0</v>
      </c>
      <c r="K11" s="151">
        <v>1505018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/>
      <c r="F12" s="37">
        <v>0</v>
      </c>
      <c r="G12" s="37">
        <v>0</v>
      </c>
      <c r="H12" s="152"/>
      <c r="I12" s="37"/>
      <c r="J12" s="37">
        <v>0</v>
      </c>
      <c r="K12" s="37">
        <v>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1505018</v>
      </c>
      <c r="F13" s="42">
        <v>0</v>
      </c>
      <c r="G13" s="42">
        <v>1505018</v>
      </c>
      <c r="H13" s="152"/>
      <c r="I13" s="42">
        <v>1505018</v>
      </c>
      <c r="J13" s="42">
        <v>0</v>
      </c>
      <c r="K13" s="42">
        <v>1505018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-1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6710468</v>
      </c>
      <c r="F15" s="162">
        <v>0</v>
      </c>
      <c r="G15" s="162">
        <v>6710468</v>
      </c>
      <c r="H15" s="152"/>
      <c r="I15" s="162">
        <v>6710469</v>
      </c>
      <c r="J15" s="162">
        <v>0</v>
      </c>
      <c r="K15" s="162">
        <v>6710469</v>
      </c>
      <c r="L15" s="152"/>
      <c r="M15" s="162">
        <v>-1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-1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-1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02808CE1-3D62-4347-8D3B-804DDC06445B}">
      <formula1>FinalDiff</formula1>
    </dataValidation>
    <dataValidation type="list" allowBlank="1" showInputMessage="1" showErrorMessage="1" sqref="D24 C23:C619" xr:uid="{D10326A7-B161-4410-AAE8-DE90C5B843EB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70B2A378-1880-4B2F-A1E8-907209FFBE6B}">
      <formula1>Taxes</formula1>
    </dataValidation>
    <dataValidation type="list" allowBlank="1" showInputMessage="1" showErrorMessage="1" sqref="J23:J619" xr:uid="{35129151-F620-4DBA-A1B3-D9FA13E99D5F}">
      <formula1>Taxes</formula1>
    </dataValidation>
    <dataValidation type="list" allowBlank="1" showInputMessage="1" showErrorMessage="1" sqref="N23:N619" xr:uid="{88260C62-62F4-4336-AE95-8DE277BE5636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7887-E7FF-493E-AB20-5E57E5D13B3D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46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821900</v>
      </c>
      <c r="F8" s="151">
        <v>0</v>
      </c>
      <c r="G8" s="151">
        <v>821900</v>
      </c>
      <c r="H8" s="152"/>
      <c r="I8" s="151">
        <v>821900</v>
      </c>
      <c r="J8" s="151">
        <v>0</v>
      </c>
      <c r="K8" s="151">
        <v>821900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821900</v>
      </c>
      <c r="F9" s="37">
        <v>0</v>
      </c>
      <c r="G9" s="37">
        <v>821900</v>
      </c>
      <c r="H9" s="152"/>
      <c r="I9" s="37">
        <v>821900</v>
      </c>
      <c r="J9" s="37">
        <v>0</v>
      </c>
      <c r="K9" s="37">
        <v>821900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1055417</v>
      </c>
      <c r="F11" s="151">
        <v>0</v>
      </c>
      <c r="G11" s="151">
        <v>1055417</v>
      </c>
      <c r="H11" s="152"/>
      <c r="I11" s="151">
        <v>1055417</v>
      </c>
      <c r="J11" s="151">
        <v>0</v>
      </c>
      <c r="K11" s="151">
        <v>1055417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25126</v>
      </c>
      <c r="F12" s="37">
        <v>0</v>
      </c>
      <c r="G12" s="37">
        <v>25126</v>
      </c>
      <c r="H12" s="152"/>
      <c r="I12" s="37">
        <v>25126</v>
      </c>
      <c r="J12" s="37">
        <v>0</v>
      </c>
      <c r="K12" s="37">
        <v>25126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1030291</v>
      </c>
      <c r="F13" s="42">
        <v>0</v>
      </c>
      <c r="G13" s="42">
        <v>1030291</v>
      </c>
      <c r="H13" s="152"/>
      <c r="I13" s="42">
        <v>1030291</v>
      </c>
      <c r="J13" s="42">
        <v>0</v>
      </c>
      <c r="K13" s="42">
        <v>1030291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1877317</v>
      </c>
      <c r="F15" s="162">
        <v>0</v>
      </c>
      <c r="G15" s="162">
        <v>1877317</v>
      </c>
      <c r="H15" s="152"/>
      <c r="I15" s="162">
        <v>1877317</v>
      </c>
      <c r="J15" s="162">
        <v>0</v>
      </c>
      <c r="K15" s="162">
        <v>1877317</v>
      </c>
      <c r="L15" s="152"/>
      <c r="M15" s="162">
        <v>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6F638D04-C45A-4237-9751-DE71D3EDCC44}">
      <formula1>Govadjust</formula1>
    </dataValidation>
    <dataValidation type="list" allowBlank="1" showInputMessage="1" showErrorMessage="1" sqref="J23:J619" xr:uid="{E897FCFC-4DB7-4DD9-84C3-4B44AEF02410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97B3F63A-527A-47C3-92BF-6A3C704E4FD5}">
      <formula1>Taxes</formula1>
    </dataValidation>
    <dataValidation type="list" allowBlank="1" showInputMessage="1" showErrorMessage="1" sqref="D24 C23:C619" xr:uid="{E8A96C0B-AAD0-485F-9136-310CB1D0FAE0}">
      <formula1>Compadjust</formula1>
    </dataValidation>
    <dataValidation type="list" allowBlank="1" showInputMessage="1" showErrorMessage="1" sqref="N17:N19 N7:N15" xr:uid="{0BB6B613-813B-45DA-B848-C59537DC2B0D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8838-6D89-4E47-8370-BD8A7B9DC6D0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47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0</v>
      </c>
      <c r="F8" s="151">
        <v>0</v>
      </c>
      <c r="G8" s="151">
        <v>0</v>
      </c>
      <c r="H8" s="152"/>
      <c r="I8" s="151">
        <v>0</v>
      </c>
      <c r="J8" s="151">
        <v>0</v>
      </c>
      <c r="K8" s="151">
        <v>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0</v>
      </c>
      <c r="F9" s="37">
        <v>0</v>
      </c>
      <c r="G9" s="37">
        <v>0</v>
      </c>
      <c r="H9" s="152"/>
      <c r="I9" s="37"/>
      <c r="J9" s="37">
        <v>0</v>
      </c>
      <c r="K9" s="37">
        <v>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>
        <v>0</v>
      </c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4200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18504</v>
      </c>
      <c r="F11" s="151">
        <v>0</v>
      </c>
      <c r="G11" s="151">
        <v>18504</v>
      </c>
      <c r="H11" s="152"/>
      <c r="I11" s="151">
        <v>14304</v>
      </c>
      <c r="J11" s="151">
        <v>0</v>
      </c>
      <c r="K11" s="151">
        <v>14304</v>
      </c>
      <c r="L11" s="152"/>
      <c r="M11" s="151">
        <v>4200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4200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4200</v>
      </c>
      <c r="F12" s="37">
        <v>0</v>
      </c>
      <c r="G12" s="37">
        <v>4200</v>
      </c>
      <c r="H12" s="152"/>
      <c r="I12" s="37"/>
      <c r="J12" s="37">
        <v>0</v>
      </c>
      <c r="K12" s="37">
        <v>0</v>
      </c>
      <c r="L12" s="152"/>
      <c r="M12" s="37">
        <v>4200</v>
      </c>
      <c r="N12" s="154" t="s">
        <v>19</v>
      </c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14304</v>
      </c>
      <c r="F13" s="42">
        <v>0</v>
      </c>
      <c r="G13" s="42">
        <v>14304</v>
      </c>
      <c r="H13" s="152"/>
      <c r="I13" s="42">
        <v>14304</v>
      </c>
      <c r="J13" s="42">
        <v>0</v>
      </c>
      <c r="K13" s="42">
        <v>14304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4200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18504</v>
      </c>
      <c r="F15" s="162">
        <v>0</v>
      </c>
      <c r="G15" s="162">
        <v>18504</v>
      </c>
      <c r="H15" s="152"/>
      <c r="I15" s="162">
        <v>14304</v>
      </c>
      <c r="J15" s="162">
        <v>0</v>
      </c>
      <c r="K15" s="162">
        <v>14304</v>
      </c>
      <c r="L15" s="152"/>
      <c r="M15" s="162">
        <v>4200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4200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4200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D0D42F9D-4F79-4DB9-8918-BE4C5A224DA8}">
      <formula1>FinalDiff</formula1>
    </dataValidation>
    <dataValidation type="list" allowBlank="1" showInputMessage="1" showErrorMessage="1" sqref="D24 C23:C619" xr:uid="{93C53ACB-3E3F-4BA6-9BEC-631FC5746BE9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6B03E4F6-6647-49F4-B40E-751F11799EF4}">
      <formula1>Taxes</formula1>
    </dataValidation>
    <dataValidation type="list" allowBlank="1" showInputMessage="1" showErrorMessage="1" sqref="J23:J619" xr:uid="{F9439597-27FA-467E-8FB8-974847DD000B}">
      <formula1>Taxes</formula1>
    </dataValidation>
    <dataValidation type="list" allowBlank="1" showInputMessage="1" showErrorMessage="1" sqref="N23:N619" xr:uid="{3C2B44F6-CDA6-4716-A0AD-77C4CB8349AC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F375-2441-42A3-AB33-E2BA36E9E822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48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-873180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-873180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873180</v>
      </c>
      <c r="F8" s="151">
        <v>-873180</v>
      </c>
      <c r="G8" s="151">
        <v>0</v>
      </c>
      <c r="H8" s="152"/>
      <c r="I8" s="151">
        <v>0</v>
      </c>
      <c r="J8" s="151">
        <v>0</v>
      </c>
      <c r="K8" s="151">
        <v>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-873180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-873180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-873180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873180</v>
      </c>
      <c r="F9" s="37">
        <v>-873180</v>
      </c>
      <c r="G9" s="37">
        <v>0</v>
      </c>
      <c r="H9" s="152"/>
      <c r="I9" s="37"/>
      <c r="J9" s="37">
        <v>0</v>
      </c>
      <c r="K9" s="37">
        <v>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0</v>
      </c>
      <c r="F11" s="151">
        <v>0</v>
      </c>
      <c r="G11" s="151">
        <v>0</v>
      </c>
      <c r="H11" s="152"/>
      <c r="I11" s="151">
        <v>0</v>
      </c>
      <c r="J11" s="151">
        <v>0</v>
      </c>
      <c r="K11" s="151">
        <v>0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0</v>
      </c>
      <c r="F12" s="37">
        <v>0</v>
      </c>
      <c r="G12" s="37">
        <v>0</v>
      </c>
      <c r="H12" s="152"/>
      <c r="I12" s="37">
        <v>0</v>
      </c>
      <c r="J12" s="37">
        <v>0</v>
      </c>
      <c r="K12" s="37">
        <v>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0</v>
      </c>
      <c r="F13" s="42">
        <v>0</v>
      </c>
      <c r="G13" s="42">
        <v>0</v>
      </c>
      <c r="H13" s="152"/>
      <c r="I13" s="42">
        <v>0</v>
      </c>
      <c r="J13" s="42">
        <v>0</v>
      </c>
      <c r="K13" s="42">
        <v>0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-873180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-873180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873180</v>
      </c>
      <c r="F15" s="162">
        <v>-873180</v>
      </c>
      <c r="G15" s="162">
        <v>0</v>
      </c>
      <c r="H15" s="152"/>
      <c r="I15" s="162">
        <v>0</v>
      </c>
      <c r="J15" s="162">
        <v>0</v>
      </c>
      <c r="K15" s="162">
        <v>0</v>
      </c>
      <c r="L15" s="152"/>
      <c r="M15" s="162">
        <v>0</v>
      </c>
      <c r="N15" s="159"/>
      <c r="O15" s="147"/>
      <c r="P15" s="149"/>
      <c r="R15" s="163" t="s">
        <v>22</v>
      </c>
      <c r="S15" s="53">
        <v>-873180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 t="s">
        <v>50</v>
      </c>
      <c r="C23" s="173" t="s">
        <v>54</v>
      </c>
      <c r="E23" s="174" t="s">
        <v>60</v>
      </c>
      <c r="F23" s="175"/>
      <c r="G23" s="176">
        <v>-693000</v>
      </c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72" t="s">
        <v>50</v>
      </c>
      <c r="C24" s="173" t="s">
        <v>54</v>
      </c>
      <c r="E24" s="66" t="s">
        <v>61</v>
      </c>
      <c r="F24" s="182"/>
      <c r="G24" s="183">
        <v>-180180</v>
      </c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-873180</v>
      </c>
      <c r="O619" s="132"/>
      <c r="P619" s="229" t="s">
        <v>33</v>
      </c>
      <c r="Q619" s="230">
        <v>0</v>
      </c>
    </row>
  </sheetData>
  <protectedRanges>
    <protectedRange password="CD74" sqref="E109" name="Plage2_6"/>
    <protectedRange password="CD74" sqref="E109" name="Plage1_6"/>
    <protectedRange password="CD74" sqref="E110" name="Plage2_7"/>
    <protectedRange password="CD74" sqref="E110" name="Plage1_7"/>
    <protectedRange password="CD74" sqref="E111:E112" name="Plage2_8"/>
    <protectedRange password="CD74" sqref="E111:E112" name="Plage1_8"/>
    <protectedRange password="CD74" sqref="E113:E124" name="Plage2_3_1_1"/>
    <protectedRange password="CD74" sqref="E113:E124" name="Plage1_3_1_1"/>
    <protectedRange password="CD74" sqref="E125" name="Plage2_3_1_2"/>
    <protectedRange password="CD74" sqref="E125" name="Plage1_3_1_2"/>
    <protectedRange password="CD74" sqref="E126" name="Plage2_3_1_3"/>
    <protectedRange password="CD74" sqref="E126" name="Plage1_3_1_3"/>
    <protectedRange password="CD74" sqref="E127" name="Plage2_3_1_4"/>
    <protectedRange password="CD74" sqref="E127" name="Plage1_3_1_4"/>
    <protectedRange password="CD74" sqref="E128" name="Plage2_3_1_5"/>
    <protectedRange password="CD74" sqref="E128" name="Plage1_3_1_5"/>
    <protectedRange password="CD74" sqref="E129" name="Plage2_3_1_6"/>
    <protectedRange password="CD74" sqref="E129" name="Plage1_3_1_6"/>
    <protectedRange password="CD74" sqref="E130" name="Plage2_3_1_7"/>
    <protectedRange password="CD74" sqref="E130" name="Plage1_3_1_7"/>
    <protectedRange password="CD74" sqref="E131" name="Plage2_3_1_8"/>
    <protectedRange password="CD74" sqref="E131" name="Plage1_3_1_8"/>
  </protectedRanges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disablePrompts="1" count="5">
    <dataValidation type="list" allowBlank="1" showInputMessage="1" showErrorMessage="1" sqref="N23:N619" xr:uid="{EB3F110E-2053-4D17-88D0-623A4EEC7EA9}">
      <formula1>Govadjust</formula1>
    </dataValidation>
    <dataValidation type="list" allowBlank="1" showInputMessage="1" showErrorMessage="1" sqref="J23:J619" xr:uid="{D19B5CF2-2037-4571-9B53-AD0656A0E0FF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1C89F978-1D5C-4706-9769-33B33DE7954E}">
      <formula1>Taxes</formula1>
    </dataValidation>
    <dataValidation type="list" allowBlank="1" showInputMessage="1" showErrorMessage="1" sqref="C24:D24 C23 C25:C619" xr:uid="{453DBE89-7F92-433B-8CFE-4623167DF06C}">
      <formula1>Compadjust</formula1>
    </dataValidation>
    <dataValidation type="list" allowBlank="1" showInputMessage="1" showErrorMessage="1" sqref="N17:N19 N7:N15" xr:uid="{3778CA0B-5A3C-40F7-A076-01EDB516DA90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B4CA-A15D-4787-9008-1FBA94F79947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106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73" t="s">
        <v>5</v>
      </c>
      <c r="J5" s="273"/>
      <c r="K5" s="273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238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0</v>
      </c>
      <c r="F8" s="151">
        <v>0</v>
      </c>
      <c r="G8" s="151">
        <v>0</v>
      </c>
      <c r="H8" s="152"/>
      <c r="I8" s="151">
        <v>0</v>
      </c>
      <c r="J8" s="151">
        <v>0</v>
      </c>
      <c r="K8" s="151">
        <v>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/>
      <c r="F9" s="37">
        <v>0</v>
      </c>
      <c r="G9" s="37">
        <v>0</v>
      </c>
      <c r="H9" s="152"/>
      <c r="I9" s="37"/>
      <c r="J9" s="37">
        <v>0</v>
      </c>
      <c r="K9" s="37">
        <v>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0</v>
      </c>
      <c r="F11" s="151">
        <v>0</v>
      </c>
      <c r="G11" s="151">
        <v>0</v>
      </c>
      <c r="H11" s="152"/>
      <c r="I11" s="151">
        <v>0</v>
      </c>
      <c r="J11" s="151">
        <v>0</v>
      </c>
      <c r="K11" s="151">
        <v>0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/>
      <c r="F12" s="37">
        <v>0</v>
      </c>
      <c r="G12" s="37">
        <v>0</v>
      </c>
      <c r="H12" s="152"/>
      <c r="I12" s="37">
        <v>0</v>
      </c>
      <c r="J12" s="37">
        <v>0</v>
      </c>
      <c r="K12" s="37">
        <v>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/>
      <c r="F13" s="42">
        <v>0</v>
      </c>
      <c r="G13" s="42">
        <v>0</v>
      </c>
      <c r="H13" s="152"/>
      <c r="I13" s="42">
        <v>0</v>
      </c>
      <c r="J13" s="42">
        <v>0</v>
      </c>
      <c r="K13" s="42">
        <v>0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0</v>
      </c>
      <c r="F15" s="162">
        <v>0</v>
      </c>
      <c r="G15" s="162">
        <v>0</v>
      </c>
      <c r="H15" s="152"/>
      <c r="I15" s="162">
        <v>0</v>
      </c>
      <c r="J15" s="162">
        <v>0</v>
      </c>
      <c r="K15" s="162">
        <v>0</v>
      </c>
      <c r="L15" s="152"/>
      <c r="M15" s="162">
        <v>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239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24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24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24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24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24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24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24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24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24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24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24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24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24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24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24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24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24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24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24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24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24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24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24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24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24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24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24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24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24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24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24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24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24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24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24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24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24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24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24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24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24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24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24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24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24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24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24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24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24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24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24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24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24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24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24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24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24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24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24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24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24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24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24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24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24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24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24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24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24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24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24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24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24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24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24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24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protectedRanges>
    <protectedRange password="CD74" sqref="E109" name="Plage2_6"/>
    <protectedRange password="CD74" sqref="E109" name="Plage1_6"/>
    <protectedRange password="CD74" sqref="E110" name="Plage2_7"/>
    <protectedRange password="CD74" sqref="E110" name="Plage1_7"/>
    <protectedRange password="CD74" sqref="E111:E112" name="Plage2_8"/>
    <protectedRange password="CD74" sqref="E111:E112" name="Plage1_8"/>
    <protectedRange password="CD74" sqref="E113:E124" name="Plage2_3_1_1"/>
    <protectedRange password="CD74" sqref="E113:E124" name="Plage1_3_1_1"/>
    <protectedRange password="CD74" sqref="E125" name="Plage2_3_1_2"/>
    <protectedRange password="CD74" sqref="E125" name="Plage1_3_1_2"/>
    <protectedRange password="CD74" sqref="E126" name="Plage2_3_1_3"/>
    <protectedRange password="CD74" sqref="E126" name="Plage1_3_1_3"/>
    <protectedRange password="CD74" sqref="E127" name="Plage2_3_1_4"/>
    <protectedRange password="CD74" sqref="E127" name="Plage1_3_1_4"/>
    <protectedRange password="CD74" sqref="E128" name="Plage2_3_1_5"/>
    <protectedRange password="CD74" sqref="E128" name="Plage1_3_1_5"/>
    <protectedRange password="CD74" sqref="E129" name="Plage2_3_1_6"/>
    <protectedRange password="CD74" sqref="E129" name="Plage1_3_1_6"/>
    <protectedRange password="CD74" sqref="E130" name="Plage2_3_1_7"/>
    <protectedRange password="CD74" sqref="E130" name="Plage1_3_1_7"/>
    <protectedRange password="CD74" sqref="E131" name="Plage2_3_1_8"/>
    <protectedRange password="CD74" sqref="E131" name="Plage1_3_1_8"/>
  </protectedRanges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421FA79A-A9A4-4436-A6EE-25C11016A876}">
      <formula1>FinalDiff</formula1>
    </dataValidation>
    <dataValidation type="list" allowBlank="1" showInputMessage="1" showErrorMessage="1" sqref="D24 C23:C619" xr:uid="{98B6BEFB-C658-4F6D-8160-51F091733AF8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1824A65A-1970-43CF-B4A3-A22E412A563E}">
      <formula1>Taxes</formula1>
    </dataValidation>
    <dataValidation type="list" allowBlank="1" showInputMessage="1" showErrorMessage="1" sqref="J23:J619" xr:uid="{DA3F196B-14A3-41BE-9DB9-60FDC2CD5AA7}">
      <formula1>Taxes</formula1>
    </dataValidation>
    <dataValidation type="list" allowBlank="1" showInputMessage="1" showErrorMessage="1" sqref="N23:N619" xr:uid="{C1566A0C-A587-4749-A56D-ED31C871CCF4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L619"/>
  <sheetViews>
    <sheetView showGridLines="0" workbookViewId="0"/>
  </sheetViews>
  <sheetFormatPr baseColWidth="10" defaultColWidth="11.5703125" defaultRowHeight="13.5" x14ac:dyDescent="0.3"/>
  <cols>
    <col min="1" max="1" width="5.7109375" style="1" bestFit="1" customWidth="1"/>
    <col min="2" max="2" width="4.5703125" style="2" bestFit="1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0</v>
      </c>
      <c r="E3" s="7" t="str">
        <f>[1]Companies!C4</f>
        <v>North Coal Enterprise</v>
      </c>
      <c r="F3" s="3"/>
      <c r="J3" s="6" t="s">
        <v>1</v>
      </c>
      <c r="K3" s="8">
        <f>[1]Lists!B4</f>
        <v>1396</v>
      </c>
    </row>
    <row r="4" spans="1:64" x14ac:dyDescent="0.3">
      <c r="C4" s="9"/>
      <c r="F4" s="3"/>
      <c r="Q4" s="10"/>
    </row>
    <row r="5" spans="1:64" ht="40.5" customHeight="1" thickBot="1" x14ac:dyDescent="0.3">
      <c r="B5" s="253" t="s">
        <v>2</v>
      </c>
      <c r="C5" s="255" t="s">
        <v>3</v>
      </c>
      <c r="E5" s="257" t="s">
        <v>4</v>
      </c>
      <c r="F5" s="257"/>
      <c r="G5" s="257"/>
      <c r="I5" s="257" t="s">
        <v>5</v>
      </c>
      <c r="J5" s="257"/>
      <c r="K5" s="257"/>
      <c r="M5" s="258" t="s">
        <v>6</v>
      </c>
      <c r="N5" s="260" t="s">
        <v>7</v>
      </c>
      <c r="Q5" s="10"/>
      <c r="R5" s="11" t="s">
        <v>8</v>
      </c>
      <c r="S5" s="12" t="s">
        <v>9</v>
      </c>
      <c r="U5" s="11" t="s">
        <v>10</v>
      </c>
      <c r="V5" s="12" t="s">
        <v>9</v>
      </c>
      <c r="Y5" s="13" t="s">
        <v>11</v>
      </c>
      <c r="Z5" s="14" t="s">
        <v>12</v>
      </c>
      <c r="AA5" s="13" t="str">
        <f>[1]Lists!$B$82</f>
        <v>Tax paid not reported</v>
      </c>
      <c r="AB5" s="13" t="str">
        <f>[1]Lists!$B$83</f>
        <v>Tax paid reported but outside the period covered</v>
      </c>
      <c r="AC5" s="13" t="str">
        <f>[1]Lists!$B$84</f>
        <v>Tax paid reported but outside the reconciliation scope</v>
      </c>
      <c r="AD5" s="13" t="str">
        <f>[1]Lists!$B$85</f>
        <v>Tax amount incorrectly reported</v>
      </c>
      <c r="AE5" s="13" t="str">
        <f>[1]Lists!$B$86</f>
        <v>Tax reported but not paid</v>
      </c>
      <c r="AF5" s="13" t="str">
        <f>[1]Lists!$B$87</f>
        <v>Tax paid to other Government entity</v>
      </c>
      <c r="AG5" s="13" t="str">
        <f>[1]Lists!$B$88</f>
        <v>Tax incorrectly classified</v>
      </c>
      <c r="AH5" s="13" t="str">
        <f>[1]Lists!$B$89</f>
        <v>Tax paid on other identification number</v>
      </c>
      <c r="AI5" s="13" t="str">
        <f>[1]Lists!$B$90</f>
        <v>Exchange rate difference</v>
      </c>
      <c r="AJ5" s="13" t="s">
        <v>13</v>
      </c>
      <c r="AM5" s="13" t="s">
        <v>11</v>
      </c>
      <c r="AN5" s="14" t="s">
        <v>12</v>
      </c>
      <c r="AO5" s="13" t="str">
        <f>[1]Lists!$B$94</f>
        <v>Tax received not reported</v>
      </c>
      <c r="AP5" s="13" t="str">
        <f>[1]Lists!$B$95</f>
        <v>Tax received reported but outside the period covered</v>
      </c>
      <c r="AQ5" s="13" t="str">
        <f>[1]Lists!$B$96</f>
        <v>Tax received reported but outside the reconciliation scope</v>
      </c>
      <c r="AR5" s="13" t="str">
        <f>[1]Lists!$B$97</f>
        <v>Tax amount incorrectly reported</v>
      </c>
      <c r="AS5" s="13" t="str">
        <f>[1]Lists!$B$98</f>
        <v>Tax reported but not received</v>
      </c>
      <c r="AT5" s="13" t="str">
        <f>[1]Lists!$B$99</f>
        <v>Tax incorrectly classified</v>
      </c>
      <c r="AU5" s="13" t="str">
        <f>[1]Lists!$B$100</f>
        <v>Tax received on other identification number</v>
      </c>
      <c r="AV5" s="13" t="str">
        <f>[1]Lists!$B$101</f>
        <v>Exchange rate difference</v>
      </c>
      <c r="AW5" s="13" t="s">
        <v>14</v>
      </c>
      <c r="AZ5" s="13" t="s">
        <v>11</v>
      </c>
      <c r="BA5" s="14" t="s">
        <v>15</v>
      </c>
      <c r="BB5" s="13" t="str">
        <f>[1]Lists!$B$105</f>
        <v>Reporting template not submitted by the extractive company</v>
      </c>
      <c r="BC5" s="13" t="str">
        <f>+[1]Lists!B106</f>
        <v>Reporting template not submitted by the Govt Body</v>
      </c>
      <c r="BD5" s="13" t="str">
        <f>[1]Lists!$B$107</f>
        <v>Supporting documents do not match extractive company report</v>
      </c>
      <c r="BE5" s="13" t="str">
        <f>[1]Lists!$B$108</f>
        <v>Supporting documents do not match Govt Body report</v>
      </c>
      <c r="BF5" s="13" t="str">
        <f>[1]Lists!$B$109</f>
        <v>Missing extractive company detail by payment</v>
      </c>
      <c r="BG5" s="13" t="str">
        <f>[1]Lists!$B$110</f>
        <v>Missing Govt Body detail by payment</v>
      </c>
      <c r="BH5" s="13" t="str">
        <f>+[1]Lists!B111</f>
        <v>Tax not reported by the extractive company</v>
      </c>
      <c r="BI5" s="13" t="str">
        <f>[1]Lists!$B$112</f>
        <v>Tax not reported by the Govt Body</v>
      </c>
      <c r="BJ5" s="13" t="str">
        <f>[1]Lists!$B$113</f>
        <v>Tax reported by the Govt not confirmed by the company</v>
      </c>
      <c r="BK5" s="13" t="str">
        <f>+[1]Lists!B116</f>
        <v>Not material difference &lt; AFN 1,000,000</v>
      </c>
      <c r="BL5" s="14">
        <f>[1]Lists!$B$117</f>
        <v>0</v>
      </c>
    </row>
    <row r="6" spans="1:64" ht="28.5" thickTop="1" thickBot="1" x14ac:dyDescent="0.3">
      <c r="B6" s="254"/>
      <c r="C6" s="256"/>
      <c r="E6" s="15" t="s">
        <v>16</v>
      </c>
      <c r="F6" s="15" t="s">
        <v>17</v>
      </c>
      <c r="G6" s="15" t="s">
        <v>18</v>
      </c>
      <c r="I6" s="15" t="s">
        <v>16</v>
      </c>
      <c r="J6" s="15" t="s">
        <v>17</v>
      </c>
      <c r="K6" s="15" t="s">
        <v>18</v>
      </c>
      <c r="M6" s="259"/>
      <c r="N6" s="261"/>
      <c r="Q6" s="10"/>
      <c r="R6" s="16" t="str">
        <f>[1]Lists!B82</f>
        <v>Tax paid not reported</v>
      </c>
      <c r="S6" s="17">
        <f t="shared" ref="S6:S14" si="0">SUMIF($C$23:$C$619,R6,$G$23:$G$619)</f>
        <v>0</v>
      </c>
      <c r="T6" s="18">
        <f>+S6-AA14</f>
        <v>0</v>
      </c>
      <c r="U6" s="3" t="str">
        <f>[1]Lists!B105</f>
        <v>Reporting template not submitted by the extractive company</v>
      </c>
      <c r="V6" s="19">
        <f t="shared" ref="V6:V16" si="1">SUMIF($N$7:$N$18,U6,$M$7:$M$18)</f>
        <v>0</v>
      </c>
      <c r="W6" s="18">
        <f>+V6-BB$14</f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tr">
        <f>IF(M7=0,"",IF(N7=0,"ERROR",""))</f>
        <v/>
      </c>
      <c r="P7" s="26" t="str">
        <f t="shared" ref="P7:P14" si="2">IF(O7="ERROR","Please insert comment","")</f>
        <v/>
      </c>
      <c r="Q7" s="10"/>
      <c r="R7" s="16" t="str">
        <f>[1]Lists!B83</f>
        <v>Tax paid reported but outside the period covered</v>
      </c>
      <c r="S7" s="17">
        <f t="shared" si="0"/>
        <v>0</v>
      </c>
      <c r="T7" s="18">
        <f>+S7-AB14</f>
        <v>0</v>
      </c>
      <c r="U7" s="3" t="str">
        <f>+[1]Lists!B106</f>
        <v>Reporting template not submitted by the Govt Body</v>
      </c>
      <c r="V7" s="19">
        <f t="shared" si="1"/>
        <v>0</v>
      </c>
      <c r="W7" s="18">
        <f>+V7-BC$14</f>
        <v>0</v>
      </c>
      <c r="Y7" s="27">
        <f t="shared" ref="Y7:Z13" si="3">B8</f>
        <v>0</v>
      </c>
      <c r="Z7" s="27" t="str">
        <f t="shared" si="3"/>
        <v>Ministry of Mines and Petroleum (MoMP) - Revenue Department
وزارت معادن و بترولیم - بخش عواید</v>
      </c>
      <c r="AA7" s="27">
        <f t="shared" ref="AA7:AJ7" si="4">+AA8+AA9</f>
        <v>0</v>
      </c>
      <c r="AB7" s="27">
        <f t="shared" si="4"/>
        <v>0</v>
      </c>
      <c r="AC7" s="27">
        <f t="shared" si="4"/>
        <v>0</v>
      </c>
      <c r="AD7" s="27">
        <f t="shared" si="4"/>
        <v>0</v>
      </c>
      <c r="AE7" s="27">
        <f t="shared" si="4"/>
        <v>0</v>
      </c>
      <c r="AF7" s="27">
        <f t="shared" si="4"/>
        <v>0</v>
      </c>
      <c r="AG7" s="27">
        <f t="shared" si="4"/>
        <v>0</v>
      </c>
      <c r="AH7" s="27">
        <f t="shared" si="4"/>
        <v>0</v>
      </c>
      <c r="AI7" s="27">
        <f t="shared" si="4"/>
        <v>0</v>
      </c>
      <c r="AJ7" s="27">
        <f t="shared" si="4"/>
        <v>0</v>
      </c>
      <c r="AM7" s="27">
        <f t="shared" ref="AM7:AN13" si="5">+Y7</f>
        <v>0</v>
      </c>
      <c r="AN7" s="27" t="str">
        <f t="shared" si="5"/>
        <v>Ministry of Mines and Petroleum (MoMP) - Revenue Department
وزارت معادن و بترولیم - بخش عواید</v>
      </c>
      <c r="AO7" s="27">
        <f t="shared" ref="AO7:AW7" si="6">+AO8+AO9</f>
        <v>0</v>
      </c>
      <c r="AP7" s="27">
        <f t="shared" si="6"/>
        <v>0</v>
      </c>
      <c r="AQ7" s="27">
        <f t="shared" si="6"/>
        <v>0</v>
      </c>
      <c r="AR7" s="27">
        <f t="shared" si="6"/>
        <v>0</v>
      </c>
      <c r="AS7" s="27">
        <f t="shared" si="6"/>
        <v>0</v>
      </c>
      <c r="AT7" s="27">
        <f t="shared" si="6"/>
        <v>0</v>
      </c>
      <c r="AU7" s="27">
        <f t="shared" si="6"/>
        <v>0</v>
      </c>
      <c r="AV7" s="27">
        <f t="shared" si="6"/>
        <v>0</v>
      </c>
      <c r="AW7" s="27">
        <f t="shared" si="6"/>
        <v>0</v>
      </c>
      <c r="AZ7" s="27">
        <f t="shared" ref="AZ7:BA14" si="7">+AM7</f>
        <v>0</v>
      </c>
      <c r="BA7" s="27" t="str">
        <f t="shared" si="7"/>
        <v>Ministry of Mines and Petroleum (MoMP) - Revenue Department
وزارت معادن و بترولیم - بخش عواید</v>
      </c>
      <c r="BB7" s="27">
        <f>+BB8+BB9</f>
        <v>0</v>
      </c>
      <c r="BC7" s="27">
        <f t="shared" ref="BC7:BL7" si="8">+BC8+BC9</f>
        <v>0</v>
      </c>
      <c r="BD7" s="27">
        <f t="shared" si="8"/>
        <v>0</v>
      </c>
      <c r="BE7" s="27">
        <f t="shared" si="8"/>
        <v>0</v>
      </c>
      <c r="BF7" s="27">
        <f t="shared" si="8"/>
        <v>0</v>
      </c>
      <c r="BG7" s="27">
        <f t="shared" si="8"/>
        <v>0</v>
      </c>
      <c r="BH7" s="27">
        <f t="shared" si="8"/>
        <v>0</v>
      </c>
      <c r="BI7" s="27">
        <f t="shared" si="8"/>
        <v>0</v>
      </c>
      <c r="BJ7" s="27">
        <f t="shared" si="8"/>
        <v>0</v>
      </c>
      <c r="BK7" s="27">
        <f t="shared" si="8"/>
        <v>0</v>
      </c>
      <c r="BL7" s="27">
        <f t="shared" si="8"/>
        <v>0</v>
      </c>
    </row>
    <row r="8" spans="1:64" ht="27" x14ac:dyDescent="0.25">
      <c r="A8" s="23"/>
      <c r="B8" s="27"/>
      <c r="C8" s="27" t="str">
        <f>[1]Taxes!D10</f>
        <v>Ministry of Mines and Petroleum (MoMP) - Revenue Department
وزارت معادن و بترولیم - بخش عواید</v>
      </c>
      <c r="E8" s="28">
        <f>SUM(E9:E10)</f>
        <v>1763987729</v>
      </c>
      <c r="F8" s="28">
        <f>SUM(F9:F10)</f>
        <v>0</v>
      </c>
      <c r="G8" s="28">
        <f>SUM(G9:G10)</f>
        <v>1763987729</v>
      </c>
      <c r="H8" s="29"/>
      <c r="I8" s="28">
        <f>SUM(I9:I10)</f>
        <v>1763987729</v>
      </c>
      <c r="J8" s="28">
        <f>SUM(J9:J10)</f>
        <v>0</v>
      </c>
      <c r="K8" s="28">
        <f>SUM(K9:K10)</f>
        <v>1763987729</v>
      </c>
      <c r="L8" s="29"/>
      <c r="M8" s="28">
        <f>SUM(M9:M10)</f>
        <v>0</v>
      </c>
      <c r="N8" s="30"/>
      <c r="O8" s="24"/>
      <c r="P8" s="26"/>
      <c r="Q8" s="10"/>
      <c r="R8" s="16" t="str">
        <f>[1]Lists!B84</f>
        <v>Tax paid reported but outside the reconciliation scope</v>
      </c>
      <c r="S8" s="17">
        <f t="shared" si="0"/>
        <v>0</v>
      </c>
      <c r="T8" s="18">
        <f>+S8-AC14</f>
        <v>0</v>
      </c>
      <c r="U8" s="3" t="str">
        <f>[1]Lists!B107</f>
        <v>Supporting documents do not match extractive company report</v>
      </c>
      <c r="V8" s="19">
        <f t="shared" si="1"/>
        <v>0</v>
      </c>
      <c r="W8" s="18">
        <f>+V8-BD$14</f>
        <v>0</v>
      </c>
      <c r="Y8" s="31">
        <f t="shared" si="3"/>
        <v>1</v>
      </c>
      <c r="Z8" s="32" t="str">
        <f t="shared" si="3"/>
        <v>Royalties 
حق الامتیاز</v>
      </c>
      <c r="AA8" s="33">
        <f t="shared" ref="AA8:AI9" si="9">SUMPRODUCT(($A$23:$A$619=$Y8&amp;"- "&amp;$Z8)*($C$23:$C$619=AA$5)*($G$23:$G$619))</f>
        <v>0</v>
      </c>
      <c r="AB8" s="33">
        <f t="shared" si="9"/>
        <v>0</v>
      </c>
      <c r="AC8" s="33">
        <f t="shared" si="9"/>
        <v>0</v>
      </c>
      <c r="AD8" s="33">
        <f t="shared" si="9"/>
        <v>0</v>
      </c>
      <c r="AE8" s="33">
        <f t="shared" si="9"/>
        <v>0</v>
      </c>
      <c r="AF8" s="33">
        <f t="shared" si="9"/>
        <v>0</v>
      </c>
      <c r="AG8" s="33">
        <f t="shared" si="9"/>
        <v>0</v>
      </c>
      <c r="AH8" s="33">
        <f t="shared" si="9"/>
        <v>0</v>
      </c>
      <c r="AI8" s="33">
        <f t="shared" si="9"/>
        <v>0</v>
      </c>
      <c r="AJ8" s="33">
        <f>SUM(AA8:AI8)</f>
        <v>0</v>
      </c>
      <c r="AM8" s="31">
        <f t="shared" si="5"/>
        <v>1</v>
      </c>
      <c r="AN8" s="32" t="str">
        <f t="shared" si="5"/>
        <v>Royalties 
حق الامتیاز</v>
      </c>
      <c r="AO8" s="33">
        <f t="shared" ref="AO8:AV9" si="10">SUMPRODUCT(($J$23:$M$619=$AM8&amp;"- "&amp;$AN8)*($N$23:$N$619=AO$5)*($Q$23:$Q$619))</f>
        <v>0</v>
      </c>
      <c r="AP8" s="33">
        <f t="shared" si="10"/>
        <v>0</v>
      </c>
      <c r="AQ8" s="33">
        <f t="shared" si="10"/>
        <v>0</v>
      </c>
      <c r="AR8" s="33">
        <f t="shared" si="10"/>
        <v>0</v>
      </c>
      <c r="AS8" s="33">
        <f t="shared" si="10"/>
        <v>0</v>
      </c>
      <c r="AT8" s="33">
        <f t="shared" si="10"/>
        <v>0</v>
      </c>
      <c r="AU8" s="33">
        <f t="shared" si="10"/>
        <v>0</v>
      </c>
      <c r="AV8" s="33">
        <f t="shared" si="10"/>
        <v>0</v>
      </c>
      <c r="AW8" s="33">
        <f>SUM(AO8:AV8)</f>
        <v>0</v>
      </c>
      <c r="AZ8" s="31">
        <f t="shared" si="7"/>
        <v>1</v>
      </c>
      <c r="BA8" s="32" t="str">
        <f t="shared" si="7"/>
        <v>Royalties 
حق الامتیاز</v>
      </c>
      <c r="BB8" s="33">
        <f t="shared" ref="BB8:BL9" si="11">SUMPRODUCT(($C$7:$C$18=$BA8)*($N$7:$N$18=BB$5)*($M$7:$M$18))</f>
        <v>0</v>
      </c>
      <c r="BC8" s="33">
        <f t="shared" si="11"/>
        <v>0</v>
      </c>
      <c r="BD8" s="33">
        <f t="shared" si="11"/>
        <v>0</v>
      </c>
      <c r="BE8" s="33">
        <f t="shared" si="11"/>
        <v>0</v>
      </c>
      <c r="BF8" s="33">
        <f t="shared" si="11"/>
        <v>0</v>
      </c>
      <c r="BG8" s="33">
        <f t="shared" si="11"/>
        <v>0</v>
      </c>
      <c r="BH8" s="33">
        <f t="shared" si="11"/>
        <v>0</v>
      </c>
      <c r="BI8" s="33">
        <f t="shared" si="11"/>
        <v>0</v>
      </c>
      <c r="BJ8" s="33">
        <f t="shared" si="11"/>
        <v>0</v>
      </c>
      <c r="BK8" s="31">
        <f t="shared" si="11"/>
        <v>0</v>
      </c>
      <c r="BL8" s="32">
        <f t="shared" si="11"/>
        <v>0</v>
      </c>
    </row>
    <row r="9" spans="1:64" ht="27" x14ac:dyDescent="0.25">
      <c r="A9" s="23"/>
      <c r="B9" s="34">
        <f>[1]Taxes!B10</f>
        <v>1</v>
      </c>
      <c r="C9" s="35" t="str">
        <f>[1]Taxes!C10</f>
        <v>Royalties 
حق الامتیاز</v>
      </c>
      <c r="E9" s="36">
        <v>1763987729</v>
      </c>
      <c r="F9" s="37">
        <f>SUMIF($A$23:$A$619,B9&amp;"- "&amp;C9,$G$23:$G$619)</f>
        <v>0</v>
      </c>
      <c r="G9" s="37">
        <f>E9+F9</f>
        <v>1763987729</v>
      </c>
      <c r="H9" s="29"/>
      <c r="I9" s="37">
        <v>1763987729</v>
      </c>
      <c r="J9" s="37">
        <f>SUMIF($J$23:$J$619,B9&amp;"- "&amp;C9,$Q$23:$Q$619)</f>
        <v>0</v>
      </c>
      <c r="K9" s="37">
        <f>I9+J9</f>
        <v>1763987729</v>
      </c>
      <c r="L9" s="29"/>
      <c r="M9" s="37">
        <f>G9-K9</f>
        <v>0</v>
      </c>
      <c r="N9" s="38"/>
      <c r="O9" s="24" t="str">
        <f>IF(M9=0,"",IF(N9=0,"ERROR",""))</f>
        <v/>
      </c>
      <c r="P9" s="26" t="str">
        <f t="shared" si="2"/>
        <v/>
      </c>
      <c r="Q9" s="10"/>
      <c r="R9" s="16" t="str">
        <f>[1]Lists!B85</f>
        <v>Tax amount incorrectly reported</v>
      </c>
      <c r="S9" s="17">
        <f t="shared" si="0"/>
        <v>0</v>
      </c>
      <c r="T9" s="18">
        <f>+S9-AD14</f>
        <v>0</v>
      </c>
      <c r="U9" s="3" t="str">
        <f>[1]Lists!B108</f>
        <v>Supporting documents do not match Govt Body report</v>
      </c>
      <c r="V9" s="19">
        <f t="shared" si="1"/>
        <v>0</v>
      </c>
      <c r="W9" s="18">
        <f>+V9-BE$14</f>
        <v>0</v>
      </c>
      <c r="Y9" s="39">
        <f t="shared" si="3"/>
        <v>2</v>
      </c>
      <c r="Z9" s="40" t="str">
        <f t="shared" si="3"/>
        <v>Other significant payments (&gt; AFN 7 million) - پرداخت های قابل توجه (&gt; 7 میلیون افغانی)</v>
      </c>
      <c r="AA9" s="41">
        <f t="shared" si="9"/>
        <v>0</v>
      </c>
      <c r="AB9" s="41">
        <f t="shared" si="9"/>
        <v>0</v>
      </c>
      <c r="AC9" s="41">
        <f t="shared" si="9"/>
        <v>0</v>
      </c>
      <c r="AD9" s="41">
        <f t="shared" si="9"/>
        <v>0</v>
      </c>
      <c r="AE9" s="41">
        <f t="shared" si="9"/>
        <v>0</v>
      </c>
      <c r="AF9" s="41">
        <f t="shared" si="9"/>
        <v>0</v>
      </c>
      <c r="AG9" s="41">
        <f t="shared" si="9"/>
        <v>0</v>
      </c>
      <c r="AH9" s="41">
        <f t="shared" si="9"/>
        <v>0</v>
      </c>
      <c r="AI9" s="41">
        <f t="shared" si="9"/>
        <v>0</v>
      </c>
      <c r="AJ9" s="41">
        <f>SUM(AA9:AI9)</f>
        <v>0</v>
      </c>
      <c r="AM9" s="39">
        <f t="shared" si="5"/>
        <v>2</v>
      </c>
      <c r="AN9" s="40" t="str">
        <f t="shared" si="5"/>
        <v>Other significant payments (&gt; AFN 7 million) - پرداخت های قابل توجه (&gt; 7 میلیون افغانی)</v>
      </c>
      <c r="AO9" s="41">
        <f t="shared" si="10"/>
        <v>0</v>
      </c>
      <c r="AP9" s="41">
        <f t="shared" si="10"/>
        <v>0</v>
      </c>
      <c r="AQ9" s="41">
        <f t="shared" si="10"/>
        <v>0</v>
      </c>
      <c r="AR9" s="41">
        <f t="shared" si="10"/>
        <v>0</v>
      </c>
      <c r="AS9" s="41">
        <f t="shared" si="10"/>
        <v>0</v>
      </c>
      <c r="AT9" s="41">
        <f t="shared" si="10"/>
        <v>0</v>
      </c>
      <c r="AU9" s="41">
        <f t="shared" si="10"/>
        <v>0</v>
      </c>
      <c r="AV9" s="41">
        <f t="shared" si="10"/>
        <v>0</v>
      </c>
      <c r="AW9" s="41">
        <f>SUM(AO9:AV9)</f>
        <v>0</v>
      </c>
      <c r="AZ9" s="39">
        <f t="shared" si="7"/>
        <v>2</v>
      </c>
      <c r="BA9" s="40" t="str">
        <f t="shared" si="7"/>
        <v>Other significant payments (&gt; AFN 7 million) - پرداخت های قابل توجه (&gt; 7 میلیون افغانی)</v>
      </c>
      <c r="BB9" s="41">
        <f t="shared" si="11"/>
        <v>0</v>
      </c>
      <c r="BC9" s="41">
        <f t="shared" si="11"/>
        <v>0</v>
      </c>
      <c r="BD9" s="41">
        <f t="shared" si="11"/>
        <v>0</v>
      </c>
      <c r="BE9" s="41">
        <f t="shared" si="11"/>
        <v>0</v>
      </c>
      <c r="BF9" s="41">
        <f t="shared" si="11"/>
        <v>0</v>
      </c>
      <c r="BG9" s="41">
        <f t="shared" si="11"/>
        <v>0</v>
      </c>
      <c r="BH9" s="41">
        <f t="shared" si="11"/>
        <v>0</v>
      </c>
      <c r="BI9" s="41">
        <f t="shared" si="11"/>
        <v>0</v>
      </c>
      <c r="BJ9" s="41">
        <f t="shared" si="11"/>
        <v>0</v>
      </c>
      <c r="BK9" s="39">
        <f t="shared" si="11"/>
        <v>0</v>
      </c>
      <c r="BL9" s="40">
        <f t="shared" si="11"/>
        <v>0</v>
      </c>
    </row>
    <row r="10" spans="1:64" x14ac:dyDescent="0.25">
      <c r="A10" s="23"/>
      <c r="B10" s="39">
        <f>[1]Taxes!B11</f>
        <v>2</v>
      </c>
      <c r="C10" s="40" t="str">
        <f>[1]Taxes!C11</f>
        <v>Other significant payments (&gt; AFN 7 million) - پرداخت های قابل توجه (&gt; 7 میلیون افغانی)</v>
      </c>
      <c r="E10" s="42"/>
      <c r="F10" s="42">
        <f>SUMIF($A$23:$A$619,B10&amp;"- "&amp;C10,$G$23:$G$619)</f>
        <v>0</v>
      </c>
      <c r="G10" s="42">
        <f>E10+F10</f>
        <v>0</v>
      </c>
      <c r="H10" s="29"/>
      <c r="I10" s="42"/>
      <c r="J10" s="42">
        <f>SUMIF($J$23:$J$619,B10&amp;"- "&amp;C10,$Q$23:$Q$619)</f>
        <v>0</v>
      </c>
      <c r="K10" s="42">
        <f>I10+J10</f>
        <v>0</v>
      </c>
      <c r="L10" s="29"/>
      <c r="M10" s="42">
        <f>G10-K10</f>
        <v>0</v>
      </c>
      <c r="O10" s="24" t="str">
        <f>IF(M10=0,"",IF(N10=0,"ERROR",""))</f>
        <v/>
      </c>
      <c r="P10" s="26" t="str">
        <f t="shared" si="2"/>
        <v/>
      </c>
      <c r="Q10" s="10"/>
      <c r="R10" s="16" t="str">
        <f>[1]Lists!B86</f>
        <v>Tax reported but not paid</v>
      </c>
      <c r="S10" s="43">
        <f t="shared" si="0"/>
        <v>0</v>
      </c>
      <c r="T10" s="18">
        <f>+S10-AE14</f>
        <v>0</v>
      </c>
      <c r="U10" s="3" t="str">
        <f>[1]Lists!B109</f>
        <v>Missing extractive company detail by payment</v>
      </c>
      <c r="V10" s="44">
        <f t="shared" si="1"/>
        <v>0</v>
      </c>
      <c r="W10" s="18">
        <f>+V10-BF$14</f>
        <v>0</v>
      </c>
      <c r="Y10" s="27">
        <f t="shared" si="3"/>
        <v>0</v>
      </c>
      <c r="Z10" s="27" t="str">
        <f t="shared" si="3"/>
        <v xml:space="preserve">Ministry of Finance  (MoF) - Revenue Department 
وزارت مالیه - بخش درعواید  </v>
      </c>
      <c r="AA10" s="27">
        <f t="shared" ref="AA10:AJ10" si="12">+SUM(AA11:AA13)</f>
        <v>0</v>
      </c>
      <c r="AB10" s="27">
        <f t="shared" si="12"/>
        <v>0</v>
      </c>
      <c r="AC10" s="27">
        <f t="shared" si="12"/>
        <v>0</v>
      </c>
      <c r="AD10" s="27">
        <f t="shared" si="12"/>
        <v>0</v>
      </c>
      <c r="AE10" s="27">
        <f t="shared" si="12"/>
        <v>0</v>
      </c>
      <c r="AF10" s="27">
        <f t="shared" si="12"/>
        <v>0</v>
      </c>
      <c r="AG10" s="27">
        <f t="shared" si="12"/>
        <v>0</v>
      </c>
      <c r="AH10" s="27">
        <f t="shared" si="12"/>
        <v>0</v>
      </c>
      <c r="AI10" s="27">
        <f t="shared" si="12"/>
        <v>0</v>
      </c>
      <c r="AJ10" s="27">
        <f t="shared" si="12"/>
        <v>0</v>
      </c>
      <c r="AM10" s="27">
        <f t="shared" si="5"/>
        <v>0</v>
      </c>
      <c r="AN10" s="27" t="str">
        <f t="shared" si="5"/>
        <v xml:space="preserve">Ministry of Finance  (MoF) - Revenue Department 
وزارت مالیه - بخش درعواید  </v>
      </c>
      <c r="AO10" s="27">
        <f t="shared" ref="AO10:AW10" si="13">+SUM(AO11:AO13)</f>
        <v>0</v>
      </c>
      <c r="AP10" s="27">
        <f t="shared" si="13"/>
        <v>0</v>
      </c>
      <c r="AQ10" s="27">
        <f t="shared" si="13"/>
        <v>0</v>
      </c>
      <c r="AR10" s="27">
        <f t="shared" si="13"/>
        <v>0</v>
      </c>
      <c r="AS10" s="27">
        <f t="shared" si="13"/>
        <v>0</v>
      </c>
      <c r="AT10" s="27">
        <f t="shared" si="13"/>
        <v>0</v>
      </c>
      <c r="AU10" s="27">
        <f t="shared" si="13"/>
        <v>0</v>
      </c>
      <c r="AV10" s="27">
        <f t="shared" si="13"/>
        <v>0</v>
      </c>
      <c r="AW10" s="27">
        <f t="shared" si="13"/>
        <v>0</v>
      </c>
      <c r="AZ10" s="27">
        <f t="shared" si="7"/>
        <v>0</v>
      </c>
      <c r="BA10" s="27" t="str">
        <f t="shared" si="7"/>
        <v xml:space="preserve">Ministry of Finance  (MoF) - Revenue Department 
وزارت مالیه - بخش درعواید  </v>
      </c>
      <c r="BB10" s="27">
        <f t="shared" ref="BB10:BL10" si="14">+SUM(BB11:BB13)</f>
        <v>0</v>
      </c>
      <c r="BC10" s="27">
        <f t="shared" si="14"/>
        <v>0</v>
      </c>
      <c r="BD10" s="27">
        <f t="shared" si="14"/>
        <v>0</v>
      </c>
      <c r="BE10" s="27">
        <f t="shared" si="14"/>
        <v>0</v>
      </c>
      <c r="BF10" s="27">
        <f t="shared" si="14"/>
        <v>0</v>
      </c>
      <c r="BG10" s="27">
        <f t="shared" si="14"/>
        <v>0</v>
      </c>
      <c r="BH10" s="27">
        <f t="shared" si="14"/>
        <v>0</v>
      </c>
      <c r="BI10" s="27">
        <f t="shared" si="14"/>
        <v>0</v>
      </c>
      <c r="BJ10" s="27">
        <f t="shared" si="14"/>
        <v>0</v>
      </c>
      <c r="BK10" s="27">
        <f t="shared" si="14"/>
        <v>-5243</v>
      </c>
      <c r="BL10" s="27">
        <f t="shared" si="14"/>
        <v>0</v>
      </c>
    </row>
    <row r="11" spans="1:64" ht="27" x14ac:dyDescent="0.25">
      <c r="A11" s="23"/>
      <c r="B11" s="45"/>
      <c r="C11" s="27" t="str">
        <f>[1]Taxes!D12</f>
        <v xml:space="preserve">Ministry of Finance  (MoF) - Revenue Department 
وزارت مالیه - بخش درعواید  </v>
      </c>
      <c r="E11" s="28">
        <f>SUM(E12:E14)</f>
        <v>322266257</v>
      </c>
      <c r="F11" s="28">
        <f>SUM(F12:F14)</f>
        <v>0</v>
      </c>
      <c r="G11" s="28">
        <f>SUM(G12:G14)</f>
        <v>322266257</v>
      </c>
      <c r="H11" s="29"/>
      <c r="I11" s="28">
        <f>SUM(I12:I14)</f>
        <v>322271500</v>
      </c>
      <c r="J11" s="28">
        <f>SUM(J12:J14)</f>
        <v>0</v>
      </c>
      <c r="K11" s="28">
        <f>SUM(K12:K14)</f>
        <v>322271500</v>
      </c>
      <c r="L11" s="29"/>
      <c r="M11" s="28">
        <f>SUM(M12:M14)</f>
        <v>-5243</v>
      </c>
      <c r="N11" s="30"/>
      <c r="O11" s="24"/>
      <c r="P11" s="26"/>
      <c r="Q11" s="10"/>
      <c r="R11" s="16" t="str">
        <f>[1]Lists!B87</f>
        <v>Tax paid to other Government entity</v>
      </c>
      <c r="S11" s="17">
        <f t="shared" si="0"/>
        <v>0</v>
      </c>
      <c r="T11" s="18">
        <f>+S11-AF14</f>
        <v>0</v>
      </c>
      <c r="U11" s="3" t="str">
        <f>[1]Lists!B110</f>
        <v>Missing Govt Body detail by payment</v>
      </c>
      <c r="V11" s="44">
        <f t="shared" si="1"/>
        <v>0</v>
      </c>
      <c r="W11" s="18">
        <f>+V11-BG$14</f>
        <v>0</v>
      </c>
      <c r="Y11" s="31">
        <f t="shared" si="3"/>
        <v>3</v>
      </c>
      <c r="Z11" s="32" t="str">
        <f t="shared" si="3"/>
        <v>Corporate Income Tax (CIT) 
مالیات بر درآمد شرکت</v>
      </c>
      <c r="AA11" s="33">
        <f t="shared" ref="AA11:AI13" si="15">SUMPRODUCT(($A$23:$A$619=$Y11&amp;"- "&amp;$Z11)*($C$23:$C$619=AA$5)*($G$23:$G$619))</f>
        <v>0</v>
      </c>
      <c r="AB11" s="33">
        <f t="shared" si="15"/>
        <v>0</v>
      </c>
      <c r="AC11" s="33">
        <f t="shared" si="15"/>
        <v>0</v>
      </c>
      <c r="AD11" s="33">
        <f t="shared" si="15"/>
        <v>0</v>
      </c>
      <c r="AE11" s="33">
        <f t="shared" si="15"/>
        <v>0</v>
      </c>
      <c r="AF11" s="33">
        <f t="shared" si="15"/>
        <v>0</v>
      </c>
      <c r="AG11" s="33">
        <f t="shared" si="15"/>
        <v>0</v>
      </c>
      <c r="AH11" s="33">
        <f t="shared" si="15"/>
        <v>0</v>
      </c>
      <c r="AI11" s="33">
        <f t="shared" si="15"/>
        <v>0</v>
      </c>
      <c r="AJ11" s="33">
        <f>SUM(AA11:AI11)</f>
        <v>0</v>
      </c>
      <c r="AM11" s="31">
        <f t="shared" si="5"/>
        <v>3</v>
      </c>
      <c r="AN11" s="32" t="str">
        <f t="shared" si="5"/>
        <v>Corporate Income Tax (CIT) 
مالیات بر درآمد شرکت</v>
      </c>
      <c r="AO11" s="33">
        <f t="shared" ref="AO11:AV13" si="16">SUMPRODUCT(($J$23:$M$619=$AM11&amp;"- "&amp;$AN11)*($N$23:$N$619=AO$5)*($Q$23:$Q$619))</f>
        <v>0</v>
      </c>
      <c r="AP11" s="33">
        <f t="shared" si="16"/>
        <v>0</v>
      </c>
      <c r="AQ11" s="33">
        <f t="shared" si="16"/>
        <v>0</v>
      </c>
      <c r="AR11" s="33">
        <f t="shared" si="16"/>
        <v>0</v>
      </c>
      <c r="AS11" s="33">
        <f t="shared" si="16"/>
        <v>0</v>
      </c>
      <c r="AT11" s="33">
        <f t="shared" si="16"/>
        <v>0</v>
      </c>
      <c r="AU11" s="33">
        <f t="shared" si="16"/>
        <v>0</v>
      </c>
      <c r="AV11" s="33">
        <f t="shared" si="16"/>
        <v>0</v>
      </c>
      <c r="AW11" s="33">
        <f>SUM(AO11:AV11)</f>
        <v>0</v>
      </c>
      <c r="AZ11" s="31">
        <f t="shared" si="7"/>
        <v>3</v>
      </c>
      <c r="BA11" s="32" t="str">
        <f t="shared" si="7"/>
        <v>Corporate Income Tax (CIT) 
مالیات بر درآمد شرکت</v>
      </c>
      <c r="BB11" s="33">
        <f t="shared" ref="BB11:BL13" si="17">SUMPRODUCT(($C$7:$C$18=$BA11)*($N$7:$N$18=BB$5)*($M$7:$M$18))</f>
        <v>0</v>
      </c>
      <c r="BC11" s="33">
        <f t="shared" si="17"/>
        <v>0</v>
      </c>
      <c r="BD11" s="33">
        <f t="shared" si="17"/>
        <v>0</v>
      </c>
      <c r="BE11" s="33">
        <f t="shared" si="17"/>
        <v>0</v>
      </c>
      <c r="BF11" s="33">
        <f t="shared" si="17"/>
        <v>0</v>
      </c>
      <c r="BG11" s="33">
        <f t="shared" si="17"/>
        <v>0</v>
      </c>
      <c r="BH11" s="33">
        <f t="shared" si="17"/>
        <v>0</v>
      </c>
      <c r="BI11" s="33">
        <f t="shared" si="17"/>
        <v>0</v>
      </c>
      <c r="BJ11" s="33">
        <f t="shared" si="17"/>
        <v>0</v>
      </c>
      <c r="BK11" s="31">
        <f t="shared" si="17"/>
        <v>-5243</v>
      </c>
      <c r="BL11" s="32">
        <f t="shared" si="17"/>
        <v>0</v>
      </c>
    </row>
    <row r="12" spans="1:64" ht="27" x14ac:dyDescent="0.25">
      <c r="A12" s="23"/>
      <c r="B12" s="34">
        <f>[1]Taxes!B12</f>
        <v>3</v>
      </c>
      <c r="C12" s="35" t="str">
        <f>[1]Taxes!C12</f>
        <v>Corporate Income Tax (CIT) 
مالیات بر درآمد شرکت</v>
      </c>
      <c r="E12" s="37">
        <v>199533923</v>
      </c>
      <c r="F12" s="37">
        <f>SUMIF($A$23:$A$619,B12&amp;"- "&amp;C12,$G$23:$G$619)</f>
        <v>0</v>
      </c>
      <c r="G12" s="37">
        <f>E12+F12</f>
        <v>199533923</v>
      </c>
      <c r="H12" s="29"/>
      <c r="I12" s="37">
        <v>199539166</v>
      </c>
      <c r="J12" s="37">
        <f>SUMIF($J$23:$J$619,B12&amp;"- "&amp;C12,$Q$23:$Q$619)</f>
        <v>0</v>
      </c>
      <c r="K12" s="37">
        <f>I12+J12</f>
        <v>199539166</v>
      </c>
      <c r="L12" s="29"/>
      <c r="M12" s="37">
        <f>G12-K12</f>
        <v>-5243</v>
      </c>
      <c r="N12" s="38" t="s">
        <v>19</v>
      </c>
      <c r="O12" s="24" t="str">
        <f>IF(M12=0,"",IF(N12=0,"ERROR",""))</f>
        <v/>
      </c>
      <c r="P12" s="26" t="str">
        <f t="shared" si="2"/>
        <v/>
      </c>
      <c r="Q12" s="10"/>
      <c r="R12" s="16" t="str">
        <f>[1]Lists!B88</f>
        <v>Tax incorrectly classified</v>
      </c>
      <c r="S12" s="43">
        <f t="shared" si="0"/>
        <v>0</v>
      </c>
      <c r="T12" s="18">
        <f>+S12-AG14</f>
        <v>0</v>
      </c>
      <c r="U12" s="3" t="str">
        <f>[1]Lists!B111</f>
        <v>Tax not reported by the extractive company</v>
      </c>
      <c r="V12" s="44">
        <f t="shared" si="1"/>
        <v>0</v>
      </c>
      <c r="W12" s="18">
        <f>+V12-BH$14</f>
        <v>0</v>
      </c>
      <c r="Y12" s="39">
        <f t="shared" si="3"/>
        <v>4</v>
      </c>
      <c r="Z12" s="40" t="str">
        <f t="shared" si="3"/>
        <v xml:space="preserve">Business Receipts Tax (BRT) 4%
مالیات بر درآمد کسب و کار </v>
      </c>
      <c r="AA12" s="41">
        <f t="shared" si="15"/>
        <v>0</v>
      </c>
      <c r="AB12" s="41">
        <f t="shared" si="15"/>
        <v>0</v>
      </c>
      <c r="AC12" s="41">
        <f t="shared" si="15"/>
        <v>0</v>
      </c>
      <c r="AD12" s="41">
        <f t="shared" si="15"/>
        <v>0</v>
      </c>
      <c r="AE12" s="41">
        <f t="shared" si="15"/>
        <v>0</v>
      </c>
      <c r="AF12" s="41">
        <f t="shared" si="15"/>
        <v>0</v>
      </c>
      <c r="AG12" s="41">
        <f t="shared" si="15"/>
        <v>0</v>
      </c>
      <c r="AH12" s="41">
        <f t="shared" si="15"/>
        <v>0</v>
      </c>
      <c r="AI12" s="41">
        <f t="shared" si="15"/>
        <v>0</v>
      </c>
      <c r="AJ12" s="41">
        <f>SUM(AA12:AI12)</f>
        <v>0</v>
      </c>
      <c r="AM12" s="39">
        <f t="shared" si="5"/>
        <v>4</v>
      </c>
      <c r="AN12" s="40" t="str">
        <f t="shared" si="5"/>
        <v xml:space="preserve">Business Receipts Tax (BRT) 4%
مالیات بر درآمد کسب و کار </v>
      </c>
      <c r="AO12" s="41">
        <f t="shared" si="16"/>
        <v>0</v>
      </c>
      <c r="AP12" s="41">
        <f t="shared" si="16"/>
        <v>0</v>
      </c>
      <c r="AQ12" s="41">
        <f t="shared" si="16"/>
        <v>0</v>
      </c>
      <c r="AR12" s="41">
        <f t="shared" si="16"/>
        <v>0</v>
      </c>
      <c r="AS12" s="41">
        <f t="shared" si="16"/>
        <v>0</v>
      </c>
      <c r="AT12" s="41">
        <f t="shared" si="16"/>
        <v>0</v>
      </c>
      <c r="AU12" s="41">
        <f t="shared" si="16"/>
        <v>0</v>
      </c>
      <c r="AV12" s="41">
        <f t="shared" si="16"/>
        <v>0</v>
      </c>
      <c r="AW12" s="41">
        <f>SUM(AO12:AV12)</f>
        <v>0</v>
      </c>
      <c r="AZ12" s="39">
        <f t="shared" si="7"/>
        <v>4</v>
      </c>
      <c r="BA12" s="40" t="str">
        <f t="shared" si="7"/>
        <v xml:space="preserve">Business Receipts Tax (BRT) 4%
مالیات بر درآمد کسب و کار </v>
      </c>
      <c r="BB12" s="41">
        <f t="shared" si="17"/>
        <v>0</v>
      </c>
      <c r="BC12" s="41">
        <f t="shared" si="17"/>
        <v>0</v>
      </c>
      <c r="BD12" s="41">
        <f t="shared" si="17"/>
        <v>0</v>
      </c>
      <c r="BE12" s="41">
        <f t="shared" si="17"/>
        <v>0</v>
      </c>
      <c r="BF12" s="41">
        <f t="shared" si="17"/>
        <v>0</v>
      </c>
      <c r="BG12" s="41">
        <f t="shared" si="17"/>
        <v>0</v>
      </c>
      <c r="BH12" s="41">
        <f t="shared" si="17"/>
        <v>0</v>
      </c>
      <c r="BI12" s="41">
        <f t="shared" si="17"/>
        <v>0</v>
      </c>
      <c r="BJ12" s="41">
        <f t="shared" si="17"/>
        <v>0</v>
      </c>
      <c r="BK12" s="39">
        <f t="shared" si="17"/>
        <v>0</v>
      </c>
      <c r="BL12" s="40">
        <f t="shared" si="17"/>
        <v>0</v>
      </c>
    </row>
    <row r="13" spans="1:64" ht="27" x14ac:dyDescent="0.25">
      <c r="A13" s="23"/>
      <c r="B13" s="39">
        <f>[1]Taxes!B13</f>
        <v>4</v>
      </c>
      <c r="C13" s="41" t="str">
        <f>[1]Taxes!C13</f>
        <v xml:space="preserve">Business Receipts Tax (BRT) 4%
مالیات بر درآمد کسب و کار </v>
      </c>
      <c r="E13" s="42">
        <v>122732334</v>
      </c>
      <c r="F13" s="42">
        <f>SUMIF($A$23:$A$619,B13&amp;"- "&amp;C13,$G$23:$G$619)</f>
        <v>0</v>
      </c>
      <c r="G13" s="42">
        <f>E13+F13</f>
        <v>122732334</v>
      </c>
      <c r="H13" s="29"/>
      <c r="I13" s="42">
        <v>122732334</v>
      </c>
      <c r="J13" s="42">
        <f>SUMIF($J$23:$J$619,B13&amp;"- "&amp;C13,$Q$23:$Q$619)</f>
        <v>0</v>
      </c>
      <c r="K13" s="42">
        <f>I13+J13</f>
        <v>122732334</v>
      </c>
      <c r="L13" s="29"/>
      <c r="M13" s="46">
        <f>G13-K13</f>
        <v>0</v>
      </c>
      <c r="O13" s="24" t="str">
        <f>IF(M13=0,"",IF(N13=0,"ERROR",""))</f>
        <v/>
      </c>
      <c r="P13" s="26" t="str">
        <f>IF(O13="ERROR","Please insert comment","")</f>
        <v/>
      </c>
      <c r="Q13" s="10"/>
      <c r="R13" s="16" t="str">
        <f>[1]Lists!B89</f>
        <v>Tax paid on other identification number</v>
      </c>
      <c r="S13" s="17">
        <f t="shared" si="0"/>
        <v>0</v>
      </c>
      <c r="T13" s="18">
        <f>+S13-AH14</f>
        <v>0</v>
      </c>
      <c r="U13" s="3" t="str">
        <f>[1]Lists!B112</f>
        <v>Tax not reported by the Govt Body</v>
      </c>
      <c r="V13" s="44">
        <f t="shared" si="1"/>
        <v>0</v>
      </c>
      <c r="W13" s="18">
        <f>+V13-BI$14</f>
        <v>0</v>
      </c>
      <c r="Y13" s="31">
        <f t="shared" si="3"/>
        <v>5</v>
      </c>
      <c r="Z13" s="32" t="str">
        <f t="shared" si="3"/>
        <v>Other significant payments (&gt; AFN 7 million) - پرداخت های قابل توجه (&gt; 7 میلیون افغانی)</v>
      </c>
      <c r="AA13" s="33">
        <f t="shared" si="15"/>
        <v>0</v>
      </c>
      <c r="AB13" s="33">
        <f t="shared" si="15"/>
        <v>0</v>
      </c>
      <c r="AC13" s="33">
        <f t="shared" si="15"/>
        <v>0</v>
      </c>
      <c r="AD13" s="33">
        <f t="shared" si="15"/>
        <v>0</v>
      </c>
      <c r="AE13" s="33">
        <f t="shared" si="15"/>
        <v>0</v>
      </c>
      <c r="AF13" s="33">
        <f t="shared" si="15"/>
        <v>0</v>
      </c>
      <c r="AG13" s="33">
        <f t="shared" si="15"/>
        <v>0</v>
      </c>
      <c r="AH13" s="33">
        <f t="shared" si="15"/>
        <v>0</v>
      </c>
      <c r="AI13" s="33">
        <f t="shared" si="15"/>
        <v>0</v>
      </c>
      <c r="AJ13" s="33">
        <f>SUM(AA13:AI13)</f>
        <v>0</v>
      </c>
      <c r="AM13" s="31">
        <f t="shared" si="5"/>
        <v>5</v>
      </c>
      <c r="AN13" s="32" t="str">
        <f t="shared" si="5"/>
        <v>Other significant payments (&gt; AFN 7 million) - پرداخت های قابل توجه (&gt; 7 میلیون افغانی)</v>
      </c>
      <c r="AO13" s="33">
        <f t="shared" si="16"/>
        <v>0</v>
      </c>
      <c r="AP13" s="33">
        <f t="shared" si="16"/>
        <v>0</v>
      </c>
      <c r="AQ13" s="33">
        <f t="shared" si="16"/>
        <v>0</v>
      </c>
      <c r="AR13" s="33">
        <f t="shared" si="16"/>
        <v>0</v>
      </c>
      <c r="AS13" s="33">
        <f t="shared" si="16"/>
        <v>0</v>
      </c>
      <c r="AT13" s="33">
        <f t="shared" si="16"/>
        <v>0</v>
      </c>
      <c r="AU13" s="33">
        <f t="shared" si="16"/>
        <v>0</v>
      </c>
      <c r="AV13" s="33">
        <f t="shared" si="16"/>
        <v>0</v>
      </c>
      <c r="AW13" s="33">
        <f>SUM(AO13:AV13)</f>
        <v>0</v>
      </c>
      <c r="AZ13" s="31">
        <f t="shared" si="7"/>
        <v>5</v>
      </c>
      <c r="BA13" s="32" t="str">
        <f t="shared" si="7"/>
        <v>Other significant payments (&gt; AFN 7 million) - پرداخت های قابل توجه (&gt; 7 میلیون افغانی)</v>
      </c>
      <c r="BB13" s="33">
        <f t="shared" si="17"/>
        <v>0</v>
      </c>
      <c r="BC13" s="33">
        <f t="shared" si="17"/>
        <v>0</v>
      </c>
      <c r="BD13" s="33">
        <f t="shared" si="17"/>
        <v>0</v>
      </c>
      <c r="BE13" s="33">
        <f t="shared" si="17"/>
        <v>0</v>
      </c>
      <c r="BF13" s="33">
        <f t="shared" si="17"/>
        <v>0</v>
      </c>
      <c r="BG13" s="33">
        <f t="shared" si="17"/>
        <v>0</v>
      </c>
      <c r="BH13" s="33">
        <f t="shared" si="17"/>
        <v>0</v>
      </c>
      <c r="BI13" s="33">
        <f t="shared" si="17"/>
        <v>0</v>
      </c>
      <c r="BJ13" s="33">
        <f t="shared" si="17"/>
        <v>0</v>
      </c>
      <c r="BK13" s="31">
        <f t="shared" si="17"/>
        <v>0</v>
      </c>
      <c r="BL13" s="32">
        <f t="shared" si="17"/>
        <v>0</v>
      </c>
    </row>
    <row r="14" spans="1:64" ht="14.25" thickBot="1" x14ac:dyDescent="0.3">
      <c r="A14" s="23"/>
      <c r="B14" s="34">
        <f>[1]Taxes!B14</f>
        <v>5</v>
      </c>
      <c r="C14" s="47" t="str">
        <f>[1]Taxes!C14</f>
        <v>Other significant payments (&gt; AFN 7 million) - پرداخت های قابل توجه (&gt; 7 میلیون افغانی)</v>
      </c>
      <c r="E14" s="37">
        <v>0</v>
      </c>
      <c r="F14" s="37">
        <f>SUMIF($A$23:$A$619,B14&amp;"- "&amp;C14,$G$23:$G$619)</f>
        <v>0</v>
      </c>
      <c r="G14" s="37">
        <f>E14+F14</f>
        <v>0</v>
      </c>
      <c r="H14" s="29"/>
      <c r="I14" s="37">
        <v>0</v>
      </c>
      <c r="J14" s="37">
        <f>SUMIF($J$23:$J$619,B14&amp;"- "&amp;C14,$Q$23:$Q$619)</f>
        <v>0</v>
      </c>
      <c r="K14" s="37">
        <f>I14+J14</f>
        <v>0</v>
      </c>
      <c r="L14" s="29"/>
      <c r="M14" s="37">
        <f>G14-K14</f>
        <v>0</v>
      </c>
      <c r="N14" s="38"/>
      <c r="O14" s="24" t="str">
        <f>IF(M14=0,"",IF(N14=0,"ERROR",""))</f>
        <v/>
      </c>
      <c r="P14" s="26" t="str">
        <f t="shared" si="2"/>
        <v/>
      </c>
      <c r="Q14" s="10"/>
      <c r="R14" s="16" t="str">
        <f>[1]Lists!B90</f>
        <v>Exchange rate difference</v>
      </c>
      <c r="S14" s="43">
        <f t="shared" si="0"/>
        <v>0</v>
      </c>
      <c r="T14" s="18">
        <f>+S14-AI14</f>
        <v>0</v>
      </c>
      <c r="U14" s="3" t="str">
        <f>[1]Lists!B113</f>
        <v>Tax reported by the Govt not confirmed by the company</v>
      </c>
      <c r="V14" s="44">
        <f t="shared" si="1"/>
        <v>0</v>
      </c>
      <c r="W14" s="18">
        <f>+V14-BJ$14</f>
        <v>0</v>
      </c>
      <c r="Y14" s="48"/>
      <c r="Z14" s="48" t="s">
        <v>20</v>
      </c>
      <c r="AA14" s="49">
        <f t="shared" ref="AA14:AJ14" si="18">AA10+AA7</f>
        <v>0</v>
      </c>
      <c r="AB14" s="49">
        <f t="shared" si="18"/>
        <v>0</v>
      </c>
      <c r="AC14" s="49">
        <f t="shared" si="18"/>
        <v>0</v>
      </c>
      <c r="AD14" s="49">
        <f t="shared" si="18"/>
        <v>0</v>
      </c>
      <c r="AE14" s="49">
        <f t="shared" si="18"/>
        <v>0</v>
      </c>
      <c r="AF14" s="49">
        <f t="shared" si="18"/>
        <v>0</v>
      </c>
      <c r="AG14" s="49">
        <f t="shared" si="18"/>
        <v>0</v>
      </c>
      <c r="AH14" s="49">
        <f t="shared" si="18"/>
        <v>0</v>
      </c>
      <c r="AI14" s="49">
        <f t="shared" si="18"/>
        <v>0</v>
      </c>
      <c r="AJ14" s="49">
        <f t="shared" si="18"/>
        <v>0</v>
      </c>
      <c r="AM14" s="48"/>
      <c r="AN14" s="48" t="s">
        <v>20</v>
      </c>
      <c r="AO14" s="49">
        <f t="shared" ref="AO14:AW14" si="19">AO10+AO7</f>
        <v>0</v>
      </c>
      <c r="AP14" s="49">
        <f t="shared" si="19"/>
        <v>0</v>
      </c>
      <c r="AQ14" s="49">
        <f t="shared" si="19"/>
        <v>0</v>
      </c>
      <c r="AR14" s="49">
        <f t="shared" si="19"/>
        <v>0</v>
      </c>
      <c r="AS14" s="49">
        <f t="shared" si="19"/>
        <v>0</v>
      </c>
      <c r="AT14" s="49">
        <f t="shared" si="19"/>
        <v>0</v>
      </c>
      <c r="AU14" s="49">
        <f t="shared" si="19"/>
        <v>0</v>
      </c>
      <c r="AV14" s="49">
        <f t="shared" si="19"/>
        <v>0</v>
      </c>
      <c r="AW14" s="49">
        <f t="shared" si="19"/>
        <v>0</v>
      </c>
      <c r="AZ14" s="48">
        <f t="shared" si="7"/>
        <v>0</v>
      </c>
      <c r="BA14" s="48" t="str">
        <f t="shared" si="7"/>
        <v>Total Paiements en numéraire</v>
      </c>
      <c r="BB14" s="49">
        <f>BB10+BB7</f>
        <v>0</v>
      </c>
      <c r="BC14" s="49">
        <f t="shared" ref="BC14:BL14" si="20">BC10+BC7</f>
        <v>0</v>
      </c>
      <c r="BD14" s="49">
        <f t="shared" si="20"/>
        <v>0</v>
      </c>
      <c r="BE14" s="49">
        <f t="shared" si="20"/>
        <v>0</v>
      </c>
      <c r="BF14" s="49">
        <f t="shared" si="20"/>
        <v>0</v>
      </c>
      <c r="BG14" s="49">
        <f t="shared" si="20"/>
        <v>0</v>
      </c>
      <c r="BH14" s="49">
        <f t="shared" si="20"/>
        <v>0</v>
      </c>
      <c r="BI14" s="49">
        <f t="shared" si="20"/>
        <v>0</v>
      </c>
      <c r="BJ14" s="49">
        <f t="shared" si="20"/>
        <v>0</v>
      </c>
      <c r="BK14" s="48">
        <f t="shared" si="20"/>
        <v>-5243</v>
      </c>
      <c r="BL14" s="48">
        <f t="shared" si="20"/>
        <v>0</v>
      </c>
    </row>
    <row r="15" spans="1:64" ht="15" thickTop="1" thickBot="1" x14ac:dyDescent="0.35">
      <c r="A15" s="23"/>
      <c r="B15" s="50"/>
      <c r="C15" s="50" t="s">
        <v>21</v>
      </c>
      <c r="E15" s="51">
        <f>E11+E8</f>
        <v>2086253986</v>
      </c>
      <c r="F15" s="51">
        <f>F11+F8</f>
        <v>0</v>
      </c>
      <c r="G15" s="51">
        <f>G11+G8</f>
        <v>2086253986</v>
      </c>
      <c r="H15" s="29"/>
      <c r="I15" s="51">
        <f>I11+I8</f>
        <v>2086259229</v>
      </c>
      <c r="J15" s="51">
        <f>J11+J8</f>
        <v>0</v>
      </c>
      <c r="K15" s="51">
        <f>K11+K8</f>
        <v>2086259229</v>
      </c>
      <c r="L15" s="29"/>
      <c r="M15" s="51">
        <f>M11+M8</f>
        <v>-5243</v>
      </c>
      <c r="N15" s="48"/>
      <c r="O15" s="24"/>
      <c r="P15" s="26"/>
      <c r="R15" s="52" t="s">
        <v>22</v>
      </c>
      <c r="S15" s="53">
        <f>SUM(S6:S14)</f>
        <v>0</v>
      </c>
      <c r="T15" s="44"/>
      <c r="U15" s="3" t="str">
        <f>+[1]Lists!B116</f>
        <v>Not material difference &lt; AFN 1,000,000</v>
      </c>
      <c r="V15" s="44">
        <f t="shared" si="1"/>
        <v>-5243</v>
      </c>
      <c r="W15" s="44">
        <f>+V15-BK$14</f>
        <v>0</v>
      </c>
    </row>
    <row r="16" spans="1:64" ht="14.25" thickTop="1" x14ac:dyDescent="0.3">
      <c r="A16" s="23"/>
      <c r="B16" s="23"/>
      <c r="C16" s="23"/>
      <c r="D16" s="23"/>
      <c r="E16" s="54"/>
      <c r="F16" s="54"/>
      <c r="G16" s="54"/>
      <c r="H16" s="54"/>
      <c r="I16" s="54"/>
      <c r="J16" s="54"/>
      <c r="K16" s="54"/>
      <c r="L16" s="54"/>
      <c r="M16" s="54"/>
      <c r="N16" s="23"/>
      <c r="O16" s="24"/>
      <c r="P16" s="26"/>
      <c r="R16" s="16"/>
      <c r="S16" s="55"/>
      <c r="T16" s="56"/>
      <c r="U16" s="3">
        <f>[1]Lists!B117</f>
        <v>0</v>
      </c>
      <c r="V16" s="44">
        <f t="shared" si="1"/>
        <v>0</v>
      </c>
      <c r="W16" s="18">
        <f>+V16-BL$14</f>
        <v>0</v>
      </c>
    </row>
    <row r="17" spans="1:23" x14ac:dyDescent="0.3">
      <c r="A17" s="23"/>
      <c r="B17" s="57"/>
      <c r="C17" s="57" t="s">
        <v>23</v>
      </c>
      <c r="E17" s="58"/>
      <c r="F17" s="58"/>
      <c r="G17" s="58"/>
      <c r="H17" s="29"/>
      <c r="I17" s="58"/>
      <c r="J17" s="58"/>
      <c r="K17" s="58"/>
      <c r="L17" s="29"/>
      <c r="M17" s="58"/>
      <c r="N17" s="59"/>
      <c r="O17" s="24"/>
      <c r="P17" s="26" t="str">
        <f t="shared" ref="P17:P18" si="21">IF(O17="ERROR","Please insert comment","")</f>
        <v/>
      </c>
      <c r="S17" s="41"/>
      <c r="U17" s="52" t="s">
        <v>24</v>
      </c>
      <c r="V17" s="53">
        <f>SUM(V6:V16)</f>
        <v>-5243</v>
      </c>
      <c r="W17" s="18"/>
    </row>
    <row r="18" spans="1:23" x14ac:dyDescent="0.3">
      <c r="A18" s="23"/>
      <c r="B18" s="34"/>
      <c r="C18" s="47" t="str">
        <f>[1]Taxes!C59</f>
        <v>Mandatory Social Expenditures Details -  هزینه های اجباری اجتماعی</v>
      </c>
      <c r="E18" s="37"/>
      <c r="F18" s="37">
        <f>SUMIF($A$23:$A$619,B18&amp;"- "&amp;C18,$G$23:$G$619)</f>
        <v>0</v>
      </c>
      <c r="G18" s="37">
        <f>E18+F18</f>
        <v>0</v>
      </c>
      <c r="H18" s="29"/>
      <c r="I18" s="37"/>
      <c r="J18" s="37"/>
      <c r="K18" s="37"/>
      <c r="L18" s="29"/>
      <c r="M18" s="37"/>
      <c r="N18" s="38"/>
      <c r="O18" s="24"/>
      <c r="P18" s="26" t="str">
        <f t="shared" si="21"/>
        <v/>
      </c>
      <c r="T18" s="3" t="str">
        <f>IF(F15=S15,"","ERROR")</f>
        <v/>
      </c>
      <c r="W18" s="56"/>
    </row>
    <row r="19" spans="1:23" x14ac:dyDescent="0.3">
      <c r="A19" s="23"/>
      <c r="B19" s="39"/>
      <c r="C19" s="40" t="str">
        <f>[1]Taxes!C60</f>
        <v>Voluntary Social Expenditures Details - هزینه های داوطلبانه اجتماعی</v>
      </c>
      <c r="E19" s="42"/>
      <c r="F19" s="42">
        <f>SUMIF($A$23:$A$619,B19&amp;"- "&amp;C19,$G$23:$G$619)</f>
        <v>0</v>
      </c>
      <c r="G19" s="42">
        <f>E19+F19</f>
        <v>0</v>
      </c>
      <c r="H19" s="29"/>
      <c r="I19" s="42"/>
      <c r="J19" s="42"/>
      <c r="K19" s="42"/>
      <c r="L19" s="29"/>
      <c r="M19" s="42"/>
      <c r="O19" s="24"/>
      <c r="S19" s="41"/>
      <c r="W19" s="56"/>
    </row>
    <row r="20" spans="1:23" x14ac:dyDescent="0.3">
      <c r="F20" s="3"/>
      <c r="S20" s="41"/>
      <c r="W20" s="56"/>
    </row>
    <row r="21" spans="1:23" x14ac:dyDescent="0.3">
      <c r="A21" s="251" t="s">
        <v>25</v>
      </c>
      <c r="B21" s="251"/>
      <c r="C21" s="251"/>
      <c r="D21" s="251"/>
      <c r="E21" s="251"/>
      <c r="F21" s="251"/>
      <c r="G21" s="251"/>
      <c r="J21" s="251" t="s">
        <v>26</v>
      </c>
      <c r="K21" s="251"/>
      <c r="L21" s="251"/>
      <c r="M21" s="251"/>
      <c r="N21" s="251"/>
      <c r="O21" s="251"/>
      <c r="P21" s="251"/>
      <c r="Q21" s="251"/>
    </row>
    <row r="22" spans="1:23" x14ac:dyDescent="0.3">
      <c r="A22" s="60" t="s">
        <v>27</v>
      </c>
      <c r="C22" s="61" t="s">
        <v>28</v>
      </c>
      <c r="E22" s="62" t="s">
        <v>29</v>
      </c>
      <c r="F22" s="62" t="s">
        <v>30</v>
      </c>
      <c r="G22" s="62" t="s">
        <v>9</v>
      </c>
      <c r="J22" s="252" t="s">
        <v>27</v>
      </c>
      <c r="K22" s="252"/>
      <c r="L22" s="252"/>
      <c r="M22" s="252"/>
      <c r="N22" s="61" t="s">
        <v>31</v>
      </c>
      <c r="O22" s="62" t="s">
        <v>29</v>
      </c>
      <c r="P22" s="62" t="s">
        <v>30</v>
      </c>
      <c r="Q22" s="62" t="s">
        <v>9</v>
      </c>
      <c r="U22" s="11" t="s">
        <v>32</v>
      </c>
      <c r="V22" s="12" t="s">
        <v>9</v>
      </c>
    </row>
    <row r="23" spans="1:23" x14ac:dyDescent="0.3">
      <c r="A23" s="64"/>
      <c r="C23" s="65"/>
      <c r="E23" s="66"/>
      <c r="F23" s="67"/>
      <c r="G23" s="68"/>
      <c r="J23" s="69"/>
      <c r="K23" s="70"/>
      <c r="L23" s="70"/>
      <c r="M23" s="71"/>
      <c r="N23" s="72"/>
      <c r="O23" s="73"/>
      <c r="P23" s="74"/>
      <c r="Q23" s="75"/>
      <c r="U23" s="16" t="str">
        <f>[1]Lists!B94</f>
        <v>Tax received not reported</v>
      </c>
      <c r="V23" s="17">
        <f t="shared" ref="V23:V30" si="22">SUMIF($N$23:$N$619,U23,$Q$23:$Q$619)</f>
        <v>0</v>
      </c>
      <c r="W23" s="18">
        <f>+V23-AO$14</f>
        <v>0</v>
      </c>
    </row>
    <row r="24" spans="1:23" x14ac:dyDescent="0.3">
      <c r="A24" s="64"/>
      <c r="C24" s="65"/>
      <c r="E24" s="66"/>
      <c r="F24" s="67"/>
      <c r="G24" s="76"/>
      <c r="J24" s="77"/>
      <c r="K24" s="16"/>
      <c r="L24" s="16"/>
      <c r="M24" s="78"/>
      <c r="N24" s="72"/>
      <c r="O24" s="73"/>
      <c r="P24" s="74"/>
      <c r="Q24" s="75"/>
      <c r="U24" s="16" t="str">
        <f>[1]Lists!B95</f>
        <v>Tax received reported but outside the period covered</v>
      </c>
      <c r="V24" s="17">
        <f t="shared" si="22"/>
        <v>0</v>
      </c>
      <c r="W24" s="18">
        <f>+V24-AP$14</f>
        <v>0</v>
      </c>
    </row>
    <row r="25" spans="1:23" x14ac:dyDescent="0.3">
      <c r="A25" s="64"/>
      <c r="C25" s="65"/>
      <c r="E25" s="79"/>
      <c r="F25" s="80"/>
      <c r="G25" s="68"/>
      <c r="I25" s="81"/>
      <c r="J25" s="77"/>
      <c r="K25" s="16"/>
      <c r="L25" s="16"/>
      <c r="M25" s="78"/>
      <c r="N25" s="72"/>
      <c r="O25" s="73"/>
      <c r="P25" s="74"/>
      <c r="Q25" s="75"/>
      <c r="U25" s="16" t="str">
        <f>[1]Lists!B96</f>
        <v>Tax received reported but outside the reconciliation scope</v>
      </c>
      <c r="V25" s="17">
        <f t="shared" si="22"/>
        <v>0</v>
      </c>
      <c r="W25" s="18">
        <f>+V25-AQ$14</f>
        <v>0</v>
      </c>
    </row>
    <row r="26" spans="1:23" x14ac:dyDescent="0.3">
      <c r="A26" s="64"/>
      <c r="C26" s="65"/>
      <c r="E26" s="65"/>
      <c r="F26" s="82"/>
      <c r="G26" s="75"/>
      <c r="I26" s="81"/>
      <c r="J26" s="77"/>
      <c r="K26" s="16"/>
      <c r="L26" s="16"/>
      <c r="M26" s="78"/>
      <c r="N26" s="72"/>
      <c r="O26" s="73"/>
      <c r="P26" s="74"/>
      <c r="Q26" s="75"/>
      <c r="U26" s="16" t="str">
        <f>[1]Lists!B97</f>
        <v>Tax amount incorrectly reported</v>
      </c>
      <c r="V26" s="17">
        <f t="shared" si="22"/>
        <v>0</v>
      </c>
      <c r="W26" s="18">
        <f>+V26-AR$14</f>
        <v>0</v>
      </c>
    </row>
    <row r="27" spans="1:23" x14ac:dyDescent="0.3">
      <c r="A27" s="64"/>
      <c r="C27" s="65"/>
      <c r="E27" s="65"/>
      <c r="F27" s="82"/>
      <c r="G27" s="75"/>
      <c r="I27" s="81"/>
      <c r="J27" s="77"/>
      <c r="K27" s="16"/>
      <c r="L27" s="16"/>
      <c r="M27" s="78"/>
      <c r="N27" s="72"/>
      <c r="O27" s="73"/>
      <c r="P27" s="67"/>
      <c r="Q27" s="75"/>
      <c r="U27" s="16" t="str">
        <f>[1]Lists!B98</f>
        <v>Tax reported but not received</v>
      </c>
      <c r="V27" s="17">
        <f t="shared" si="22"/>
        <v>0</v>
      </c>
      <c r="W27" s="18">
        <f>+V27-AS$14</f>
        <v>0</v>
      </c>
    </row>
    <row r="28" spans="1:23" x14ac:dyDescent="0.3">
      <c r="A28" s="64"/>
      <c r="C28" s="65"/>
      <c r="E28" s="65"/>
      <c r="F28" s="83"/>
      <c r="G28" s="75"/>
      <c r="I28" s="81"/>
      <c r="J28" s="77"/>
      <c r="K28" s="16"/>
      <c r="L28" s="16"/>
      <c r="M28" s="78"/>
      <c r="N28" s="72"/>
      <c r="O28" s="73"/>
      <c r="P28" s="74"/>
      <c r="Q28" s="75"/>
      <c r="U28" s="16" t="str">
        <f>[1]Lists!B99</f>
        <v>Tax incorrectly classified</v>
      </c>
      <c r="V28" s="17">
        <f t="shared" si="22"/>
        <v>0</v>
      </c>
      <c r="W28" s="18">
        <f>+V28-AT$14</f>
        <v>0</v>
      </c>
    </row>
    <row r="29" spans="1:23" x14ac:dyDescent="0.3">
      <c r="A29" s="64"/>
      <c r="C29" s="65"/>
      <c r="E29" s="82"/>
      <c r="F29" s="84"/>
      <c r="G29" s="75"/>
      <c r="I29" s="81"/>
      <c r="J29" s="77"/>
      <c r="K29" s="16"/>
      <c r="L29" s="16"/>
      <c r="M29" s="78"/>
      <c r="N29" s="72"/>
      <c r="O29" s="73"/>
      <c r="P29" s="74"/>
      <c r="Q29" s="75"/>
      <c r="U29" s="16" t="str">
        <f>[1]Lists!B100</f>
        <v>Tax received on other identification number</v>
      </c>
      <c r="V29" s="17">
        <f t="shared" si="22"/>
        <v>0</v>
      </c>
      <c r="W29" s="18">
        <f>+V29-AU$14</f>
        <v>0</v>
      </c>
    </row>
    <row r="30" spans="1:23" x14ac:dyDescent="0.3">
      <c r="A30" s="64"/>
      <c r="C30" s="65"/>
      <c r="E30" s="82"/>
      <c r="F30" s="82"/>
      <c r="G30" s="75"/>
      <c r="I30" s="81"/>
      <c r="J30" s="77"/>
      <c r="K30" s="16"/>
      <c r="L30" s="16"/>
      <c r="M30" s="78"/>
      <c r="N30" s="72"/>
      <c r="O30" s="73"/>
      <c r="P30" s="67"/>
      <c r="Q30" s="75"/>
      <c r="U30" s="16" t="str">
        <f>[1]Lists!B101</f>
        <v>Exchange rate difference</v>
      </c>
      <c r="V30" s="17">
        <f t="shared" si="22"/>
        <v>0</v>
      </c>
      <c r="W30" s="18">
        <f>+V30-AV$14</f>
        <v>0</v>
      </c>
    </row>
    <row r="31" spans="1:23" x14ac:dyDescent="0.3">
      <c r="A31" s="64"/>
      <c r="C31" s="65"/>
      <c r="E31" s="82"/>
      <c r="F31" s="82"/>
      <c r="G31" s="85"/>
      <c r="I31" s="81"/>
      <c r="J31" s="77"/>
      <c r="K31" s="16"/>
      <c r="L31" s="16"/>
      <c r="M31" s="78"/>
      <c r="N31" s="72"/>
      <c r="O31" s="64"/>
      <c r="P31" s="80"/>
      <c r="Q31" s="68"/>
      <c r="U31" s="86" t="s">
        <v>22</v>
      </c>
      <c r="V31" s="87">
        <f>SUM(V23:V30)</f>
        <v>0</v>
      </c>
      <c r="W31" s="18" t="str">
        <f>IF(J15=V31,"","ERROR")</f>
        <v/>
      </c>
    </row>
    <row r="32" spans="1:23" x14ac:dyDescent="0.3">
      <c r="A32" s="64"/>
      <c r="C32" s="65"/>
      <c r="E32" s="66"/>
      <c r="F32" s="82"/>
      <c r="G32" s="68"/>
      <c r="I32" s="81"/>
      <c r="J32" s="77"/>
      <c r="K32" s="16"/>
      <c r="L32" s="16"/>
      <c r="M32" s="78"/>
      <c r="N32" s="72"/>
      <c r="O32" s="64"/>
      <c r="P32" s="80"/>
      <c r="Q32" s="68"/>
      <c r="R32" s="9"/>
      <c r="S32" s="6"/>
    </row>
    <row r="33" spans="1:19" x14ac:dyDescent="0.3">
      <c r="A33" s="64"/>
      <c r="C33" s="65"/>
      <c r="E33" s="66"/>
      <c r="F33" s="82"/>
      <c r="G33" s="68"/>
      <c r="I33" s="81"/>
      <c r="J33" s="77"/>
      <c r="K33" s="16"/>
      <c r="L33" s="16"/>
      <c r="M33" s="78"/>
      <c r="N33" s="72"/>
      <c r="O33" s="64"/>
      <c r="P33" s="80"/>
      <c r="Q33" s="68"/>
      <c r="S33" s="41"/>
    </row>
    <row r="34" spans="1:19" x14ac:dyDescent="0.3">
      <c r="A34" s="64"/>
      <c r="C34" s="65"/>
      <c r="E34" s="66"/>
      <c r="F34" s="82"/>
      <c r="G34" s="68"/>
      <c r="I34" s="81"/>
      <c r="J34" s="77"/>
      <c r="K34" s="16"/>
      <c r="L34" s="16"/>
      <c r="M34" s="78"/>
      <c r="N34" s="72"/>
      <c r="O34" s="64"/>
      <c r="P34" s="80"/>
      <c r="Q34" s="68"/>
      <c r="R34" s="9"/>
      <c r="S34" s="6"/>
    </row>
    <row r="35" spans="1:19" x14ac:dyDescent="0.3">
      <c r="A35" s="64"/>
      <c r="C35" s="65"/>
      <c r="E35" s="66"/>
      <c r="F35" s="82"/>
      <c r="G35" s="68"/>
      <c r="I35" s="81"/>
      <c r="J35" s="77"/>
      <c r="K35" s="16"/>
      <c r="L35" s="16"/>
      <c r="M35" s="78"/>
      <c r="N35" s="72"/>
      <c r="O35" s="64"/>
      <c r="P35" s="80"/>
      <c r="Q35" s="76"/>
      <c r="R35" s="9"/>
      <c r="S35" s="6"/>
    </row>
    <row r="36" spans="1:19" x14ac:dyDescent="0.3">
      <c r="A36" s="64"/>
      <c r="C36" s="65"/>
      <c r="E36" s="66"/>
      <c r="F36" s="82"/>
      <c r="G36" s="68"/>
      <c r="I36" s="81"/>
      <c r="J36" s="77"/>
      <c r="K36" s="16"/>
      <c r="L36" s="16"/>
      <c r="M36" s="78"/>
      <c r="N36" s="72"/>
      <c r="O36" s="64"/>
      <c r="P36" s="80"/>
      <c r="Q36" s="68"/>
    </row>
    <row r="37" spans="1:19" x14ac:dyDescent="0.3">
      <c r="A37" s="64"/>
      <c r="C37" s="65"/>
      <c r="E37" s="66"/>
      <c r="F37" s="82"/>
      <c r="G37" s="68"/>
      <c r="I37" s="81"/>
      <c r="J37" s="77"/>
      <c r="K37" s="16"/>
      <c r="L37" s="16"/>
      <c r="M37" s="78"/>
      <c r="N37" s="72"/>
      <c r="O37" s="64"/>
      <c r="P37" s="80"/>
      <c r="Q37" s="68"/>
      <c r="R37" s="9"/>
      <c r="S37" s="6"/>
    </row>
    <row r="38" spans="1:19" x14ac:dyDescent="0.3">
      <c r="A38" s="64"/>
      <c r="C38" s="65"/>
      <c r="E38" s="66"/>
      <c r="F38" s="82"/>
      <c r="G38" s="68"/>
      <c r="I38" s="81"/>
      <c r="J38" s="77"/>
      <c r="K38" s="16"/>
      <c r="L38" s="16"/>
      <c r="M38" s="78"/>
      <c r="N38" s="72"/>
      <c r="O38" s="64"/>
      <c r="P38" s="80"/>
      <c r="Q38" s="68"/>
      <c r="S38" s="41"/>
    </row>
    <row r="39" spans="1:19" x14ac:dyDescent="0.3">
      <c r="A39" s="64"/>
      <c r="C39" s="65"/>
      <c r="E39" s="66"/>
      <c r="F39" s="82"/>
      <c r="G39" s="68"/>
      <c r="I39" s="81"/>
      <c r="J39" s="77"/>
      <c r="K39" s="16"/>
      <c r="L39" s="16"/>
      <c r="M39" s="78"/>
      <c r="N39" s="72"/>
      <c r="O39" s="73"/>
      <c r="P39" s="88"/>
      <c r="Q39" s="75"/>
      <c r="R39" s="9"/>
      <c r="S39" s="6"/>
    </row>
    <row r="40" spans="1:19" x14ac:dyDescent="0.3">
      <c r="A40" s="64"/>
      <c r="C40" s="65"/>
      <c r="E40" s="66"/>
      <c r="F40" s="82"/>
      <c r="G40" s="68"/>
      <c r="I40" s="81"/>
      <c r="J40" s="77"/>
      <c r="K40" s="16"/>
      <c r="L40" s="16"/>
      <c r="M40" s="78"/>
      <c r="N40" s="72"/>
      <c r="O40" s="73"/>
      <c r="P40" s="88"/>
      <c r="Q40" s="75"/>
      <c r="S40" s="41"/>
    </row>
    <row r="41" spans="1:19" x14ac:dyDescent="0.3">
      <c r="A41" s="64"/>
      <c r="C41" s="65"/>
      <c r="E41" s="66"/>
      <c r="F41" s="82"/>
      <c r="G41" s="68"/>
      <c r="I41" s="81"/>
      <c r="J41" s="77"/>
      <c r="K41" s="16"/>
      <c r="L41" s="16"/>
      <c r="M41" s="78"/>
      <c r="N41" s="72"/>
      <c r="O41" s="73"/>
      <c r="P41" s="89"/>
      <c r="Q41" s="75"/>
      <c r="R41" s="9"/>
      <c r="S41" s="6"/>
    </row>
    <row r="42" spans="1:19" x14ac:dyDescent="0.3">
      <c r="A42" s="64"/>
      <c r="C42" s="65"/>
      <c r="E42" s="66"/>
      <c r="F42" s="82"/>
      <c r="G42" s="68"/>
      <c r="I42" s="81"/>
      <c r="J42" s="77"/>
      <c r="K42" s="16"/>
      <c r="L42" s="16"/>
      <c r="M42" s="78"/>
      <c r="N42" s="72"/>
      <c r="O42" s="73"/>
      <c r="P42" s="89"/>
      <c r="Q42" s="75"/>
      <c r="S42" s="41"/>
    </row>
    <row r="43" spans="1:19" x14ac:dyDescent="0.3">
      <c r="A43" s="64"/>
      <c r="C43" s="65"/>
      <c r="E43" s="66"/>
      <c r="F43" s="82"/>
      <c r="G43" s="68"/>
      <c r="I43" s="81"/>
      <c r="J43" s="77"/>
      <c r="K43" s="16"/>
      <c r="L43" s="16"/>
      <c r="M43" s="78"/>
      <c r="N43" s="72"/>
      <c r="O43" s="73"/>
      <c r="P43" s="89"/>
      <c r="Q43" s="75"/>
      <c r="R43" s="9"/>
      <c r="S43" s="6"/>
    </row>
    <row r="44" spans="1:19" x14ac:dyDescent="0.3">
      <c r="A44" s="64"/>
      <c r="C44" s="65"/>
      <c r="E44" s="66"/>
      <c r="F44" s="82"/>
      <c r="G44" s="68"/>
      <c r="I44" s="81"/>
      <c r="J44" s="77"/>
      <c r="K44" s="16"/>
      <c r="L44" s="16"/>
      <c r="M44" s="78"/>
      <c r="N44" s="72"/>
      <c r="O44" s="73"/>
      <c r="P44" s="89"/>
      <c r="Q44" s="75"/>
      <c r="S44" s="41"/>
    </row>
    <row r="45" spans="1:19" x14ac:dyDescent="0.3">
      <c r="A45" s="64"/>
      <c r="C45" s="65"/>
      <c r="E45" s="66"/>
      <c r="F45" s="82"/>
      <c r="G45" s="68"/>
      <c r="I45" s="81"/>
      <c r="J45" s="77"/>
      <c r="K45" s="16"/>
      <c r="L45" s="16"/>
      <c r="M45" s="78"/>
      <c r="N45" s="72"/>
      <c r="O45" s="73"/>
      <c r="P45" s="89"/>
      <c r="Q45" s="90"/>
      <c r="R45" s="9"/>
      <c r="S45" s="6"/>
    </row>
    <row r="46" spans="1:19" x14ac:dyDescent="0.3">
      <c r="A46" s="64"/>
      <c r="C46" s="65"/>
      <c r="E46" s="66"/>
      <c r="F46" s="82"/>
      <c r="G46" s="68"/>
      <c r="I46" s="81"/>
      <c r="J46" s="77"/>
      <c r="K46" s="16"/>
      <c r="L46" s="16"/>
      <c r="M46" s="78"/>
      <c r="N46" s="72"/>
      <c r="O46" s="73"/>
      <c r="P46" s="91"/>
      <c r="Q46" s="75"/>
      <c r="S46" s="41"/>
    </row>
    <row r="47" spans="1:19" x14ac:dyDescent="0.3">
      <c r="A47" s="64"/>
      <c r="C47" s="65"/>
      <c r="E47" s="66"/>
      <c r="F47" s="82"/>
      <c r="G47" s="68"/>
      <c r="I47" s="81"/>
      <c r="J47" s="77"/>
      <c r="K47" s="16"/>
      <c r="L47" s="16"/>
      <c r="M47" s="78"/>
      <c r="N47" s="72"/>
      <c r="O47" s="73"/>
      <c r="P47" s="89"/>
      <c r="Q47" s="75"/>
      <c r="R47" s="9"/>
      <c r="S47" s="6"/>
    </row>
    <row r="48" spans="1:19" x14ac:dyDescent="0.3">
      <c r="A48" s="64"/>
      <c r="C48" s="65"/>
      <c r="E48" s="66"/>
      <c r="F48" s="82"/>
      <c r="G48" s="68"/>
      <c r="I48" s="81"/>
      <c r="J48" s="77"/>
      <c r="K48" s="16"/>
      <c r="L48" s="16"/>
      <c r="M48" s="78"/>
      <c r="N48" s="72"/>
      <c r="O48" s="73"/>
      <c r="P48" s="89"/>
      <c r="Q48" s="75"/>
      <c r="R48" s="9"/>
      <c r="S48" s="6"/>
    </row>
    <row r="49" spans="1:19" x14ac:dyDescent="0.3">
      <c r="A49" s="64"/>
      <c r="C49" s="65"/>
      <c r="E49" s="66"/>
      <c r="F49" s="82"/>
      <c r="G49" s="68"/>
      <c r="I49" s="81"/>
      <c r="J49" s="77"/>
      <c r="K49" s="16"/>
      <c r="L49" s="16"/>
      <c r="M49" s="78"/>
      <c r="N49" s="72"/>
      <c r="O49" s="73"/>
      <c r="P49" s="91"/>
      <c r="Q49" s="75"/>
      <c r="S49" s="41"/>
    </row>
    <row r="50" spans="1:19" x14ac:dyDescent="0.3">
      <c r="A50" s="64"/>
      <c r="C50" s="65"/>
      <c r="E50" s="66"/>
      <c r="F50" s="82"/>
      <c r="G50" s="68"/>
      <c r="I50" s="81"/>
      <c r="J50" s="77"/>
      <c r="K50" s="16"/>
      <c r="L50" s="16"/>
      <c r="M50" s="78"/>
      <c r="N50" s="72"/>
      <c r="O50" s="73"/>
      <c r="P50" s="91"/>
      <c r="Q50" s="75"/>
      <c r="R50" s="9"/>
      <c r="S50" s="6"/>
    </row>
    <row r="51" spans="1:19" x14ac:dyDescent="0.3">
      <c r="A51" s="64"/>
      <c r="C51" s="65"/>
      <c r="E51" s="66"/>
      <c r="F51" s="82"/>
      <c r="G51" s="68"/>
      <c r="I51" s="81"/>
      <c r="J51" s="77"/>
      <c r="K51" s="16"/>
      <c r="L51" s="16"/>
      <c r="M51" s="78"/>
      <c r="N51" s="72"/>
      <c r="O51" s="73"/>
      <c r="P51" s="89"/>
      <c r="Q51" s="75"/>
    </row>
    <row r="52" spans="1:19" x14ac:dyDescent="0.3">
      <c r="A52" s="64"/>
      <c r="C52" s="65"/>
      <c r="E52" s="66"/>
      <c r="F52" s="82"/>
      <c r="G52" s="68"/>
      <c r="I52" s="81"/>
      <c r="J52" s="77"/>
      <c r="K52" s="16"/>
      <c r="L52" s="16"/>
      <c r="M52" s="78"/>
      <c r="N52" s="72"/>
      <c r="O52" s="73"/>
      <c r="P52" s="89"/>
      <c r="Q52" s="75"/>
    </row>
    <row r="53" spans="1:19" x14ac:dyDescent="0.3">
      <c r="A53" s="64"/>
      <c r="C53" s="65"/>
      <c r="E53" s="66"/>
      <c r="F53" s="82"/>
      <c r="G53" s="68"/>
      <c r="I53" s="81"/>
      <c r="J53" s="77"/>
      <c r="K53" s="16"/>
      <c r="L53" s="16"/>
      <c r="M53" s="78"/>
      <c r="N53" s="72"/>
      <c r="O53" s="73"/>
      <c r="P53" s="91"/>
      <c r="Q53" s="75"/>
    </row>
    <row r="54" spans="1:19" x14ac:dyDescent="0.3">
      <c r="A54" s="64"/>
      <c r="C54" s="65"/>
      <c r="E54" s="66"/>
      <c r="F54" s="82"/>
      <c r="G54" s="68"/>
      <c r="I54" s="81"/>
      <c r="J54" s="77"/>
      <c r="K54" s="16"/>
      <c r="L54" s="16"/>
      <c r="M54" s="78"/>
      <c r="N54" s="72"/>
      <c r="O54" s="73"/>
      <c r="P54" s="89"/>
      <c r="Q54" s="75"/>
    </row>
    <row r="55" spans="1:19" x14ac:dyDescent="0.3">
      <c r="A55" s="64"/>
      <c r="C55" s="65"/>
      <c r="E55" s="66"/>
      <c r="F55" s="82"/>
      <c r="G55" s="68"/>
      <c r="I55" s="81"/>
      <c r="J55" s="77"/>
      <c r="K55" s="16"/>
      <c r="L55" s="16"/>
      <c r="M55" s="78"/>
      <c r="N55" s="72"/>
      <c r="O55" s="73"/>
      <c r="P55" s="91"/>
      <c r="Q55" s="75"/>
    </row>
    <row r="56" spans="1:19" x14ac:dyDescent="0.3">
      <c r="A56" s="64"/>
      <c r="C56" s="65"/>
      <c r="E56" s="66"/>
      <c r="F56" s="82"/>
      <c r="G56" s="68"/>
      <c r="I56" s="81"/>
      <c r="J56" s="77"/>
      <c r="K56" s="16"/>
      <c r="L56" s="16"/>
      <c r="M56" s="78"/>
      <c r="N56" s="72"/>
      <c r="O56" s="73"/>
      <c r="P56" s="89"/>
      <c r="Q56" s="75"/>
    </row>
    <row r="57" spans="1:19" x14ac:dyDescent="0.3">
      <c r="A57" s="64"/>
      <c r="C57" s="65"/>
      <c r="E57" s="66"/>
      <c r="F57" s="82"/>
      <c r="G57" s="68"/>
      <c r="I57" s="81"/>
      <c r="J57" s="77"/>
      <c r="K57" s="16"/>
      <c r="L57" s="16"/>
      <c r="M57" s="78"/>
      <c r="N57" s="72"/>
      <c r="O57" s="73"/>
      <c r="P57" s="89"/>
      <c r="Q57" s="75"/>
    </row>
    <row r="58" spans="1:19" x14ac:dyDescent="0.3">
      <c r="A58" s="64"/>
      <c r="C58" s="65"/>
      <c r="E58" s="66"/>
      <c r="F58" s="82"/>
      <c r="G58" s="68"/>
      <c r="I58" s="81"/>
      <c r="J58" s="77"/>
      <c r="K58" s="16"/>
      <c r="L58" s="16"/>
      <c r="M58" s="78"/>
      <c r="N58" s="72"/>
      <c r="O58" s="73"/>
      <c r="P58" s="89"/>
      <c r="Q58" s="75"/>
    </row>
    <row r="59" spans="1:19" x14ac:dyDescent="0.3">
      <c r="A59" s="64"/>
      <c r="C59" s="65"/>
      <c r="E59" s="66"/>
      <c r="F59" s="82"/>
      <c r="G59" s="68"/>
      <c r="I59" s="81"/>
      <c r="J59" s="77"/>
      <c r="K59" s="16"/>
      <c r="L59" s="16"/>
      <c r="M59" s="78"/>
      <c r="N59" s="72"/>
      <c r="O59" s="73"/>
      <c r="P59" s="74"/>
      <c r="Q59" s="75"/>
    </row>
    <row r="60" spans="1:19" x14ac:dyDescent="0.3">
      <c r="A60" s="64"/>
      <c r="C60" s="65"/>
      <c r="E60" s="66"/>
      <c r="F60" s="82"/>
      <c r="G60" s="68"/>
      <c r="I60" s="81"/>
      <c r="J60" s="77"/>
      <c r="K60" s="16"/>
      <c r="L60" s="16"/>
      <c r="M60" s="78"/>
      <c r="N60" s="72"/>
      <c r="O60" s="73"/>
      <c r="P60" s="92"/>
      <c r="Q60" s="93"/>
    </row>
    <row r="61" spans="1:19" x14ac:dyDescent="0.3">
      <c r="A61" s="64"/>
      <c r="C61" s="65"/>
      <c r="E61" s="66"/>
      <c r="F61" s="82"/>
      <c r="G61" s="68"/>
      <c r="I61" s="81"/>
      <c r="J61" s="77"/>
      <c r="K61" s="16"/>
      <c r="L61" s="16"/>
      <c r="M61" s="78"/>
      <c r="N61" s="72"/>
      <c r="O61" s="73"/>
      <c r="P61" s="92"/>
      <c r="Q61" s="93"/>
    </row>
    <row r="62" spans="1:19" x14ac:dyDescent="0.3">
      <c r="A62" s="64"/>
      <c r="C62" s="65"/>
      <c r="E62" s="82"/>
      <c r="F62" s="82"/>
      <c r="G62" s="82"/>
      <c r="I62" s="81"/>
      <c r="J62" s="77"/>
      <c r="K62" s="16"/>
      <c r="L62" s="16"/>
      <c r="M62" s="78"/>
      <c r="N62" s="72"/>
      <c r="O62" s="73"/>
      <c r="P62" s="92"/>
      <c r="Q62" s="93"/>
    </row>
    <row r="63" spans="1:19" x14ac:dyDescent="0.3">
      <c r="A63" s="64"/>
      <c r="C63" s="65"/>
      <c r="E63" s="82"/>
      <c r="F63" s="82"/>
      <c r="G63" s="82"/>
      <c r="I63" s="81"/>
      <c r="J63" s="77"/>
      <c r="K63" s="16"/>
      <c r="L63" s="16"/>
      <c r="M63" s="78"/>
      <c r="N63" s="72"/>
      <c r="O63" s="73"/>
      <c r="P63" s="92"/>
      <c r="Q63" s="93"/>
    </row>
    <row r="64" spans="1:19" x14ac:dyDescent="0.3">
      <c r="A64" s="64"/>
      <c r="C64" s="65"/>
      <c r="E64" s="82"/>
      <c r="F64" s="82"/>
      <c r="G64" s="82"/>
      <c r="I64" s="81"/>
      <c r="J64" s="77"/>
      <c r="K64" s="16"/>
      <c r="L64" s="16"/>
      <c r="M64" s="78"/>
      <c r="N64" s="72"/>
      <c r="O64" s="83"/>
      <c r="P64" s="94"/>
      <c r="Q64" s="68"/>
    </row>
    <row r="65" spans="1:17" x14ac:dyDescent="0.3">
      <c r="A65" s="64"/>
      <c r="C65" s="65"/>
      <c r="E65" s="82"/>
      <c r="F65" s="82"/>
      <c r="G65" s="82"/>
      <c r="I65" s="81"/>
      <c r="J65" s="77"/>
      <c r="K65" s="16"/>
      <c r="L65" s="16"/>
      <c r="M65" s="78"/>
      <c r="N65" s="72"/>
      <c r="O65" s="83"/>
      <c r="P65" s="94"/>
      <c r="Q65" s="76"/>
    </row>
    <row r="66" spans="1:17" x14ac:dyDescent="0.3">
      <c r="A66" s="64"/>
      <c r="C66" s="65"/>
      <c r="E66" s="82"/>
      <c r="F66" s="82"/>
      <c r="G66" s="82"/>
      <c r="I66" s="81"/>
      <c r="J66" s="77"/>
      <c r="K66" s="16"/>
      <c r="L66" s="16"/>
      <c r="M66" s="78"/>
      <c r="N66" s="72"/>
      <c r="O66" s="83"/>
      <c r="P66" s="94"/>
      <c r="Q66" s="95"/>
    </row>
    <row r="67" spans="1:17" x14ac:dyDescent="0.3">
      <c r="A67" s="64"/>
      <c r="C67" s="65"/>
      <c r="E67" s="82"/>
      <c r="F67" s="82"/>
      <c r="G67" s="82"/>
      <c r="I67" s="81"/>
      <c r="J67" s="77"/>
      <c r="K67" s="16"/>
      <c r="L67" s="16"/>
      <c r="M67" s="78"/>
      <c r="N67" s="72"/>
      <c r="O67" s="83"/>
      <c r="P67" s="94"/>
      <c r="Q67" s="76"/>
    </row>
    <row r="68" spans="1:17" x14ac:dyDescent="0.3">
      <c r="A68" s="64"/>
      <c r="C68" s="65"/>
      <c r="E68" s="82"/>
      <c r="F68" s="82"/>
      <c r="G68" s="82"/>
      <c r="I68" s="81"/>
      <c r="J68" s="77"/>
      <c r="K68" s="16"/>
      <c r="L68" s="16"/>
      <c r="M68" s="78"/>
      <c r="N68" s="72"/>
      <c r="O68" s="83"/>
      <c r="P68" s="94"/>
      <c r="Q68" s="76"/>
    </row>
    <row r="69" spans="1:17" x14ac:dyDescent="0.3">
      <c r="A69" s="64"/>
      <c r="C69" s="65"/>
      <c r="E69" s="82"/>
      <c r="F69" s="82"/>
      <c r="G69" s="82"/>
      <c r="I69" s="81"/>
      <c r="J69" s="77"/>
      <c r="K69" s="16"/>
      <c r="L69" s="16"/>
      <c r="M69" s="78"/>
      <c r="N69" s="72"/>
      <c r="O69" s="83"/>
      <c r="P69" s="94"/>
      <c r="Q69" s="76"/>
    </row>
    <row r="70" spans="1:17" x14ac:dyDescent="0.3">
      <c r="A70" s="64"/>
      <c r="C70" s="65"/>
      <c r="E70" s="82"/>
      <c r="F70" s="82"/>
      <c r="G70" s="82"/>
      <c r="I70" s="81"/>
      <c r="J70" s="77"/>
      <c r="K70" s="16"/>
      <c r="L70" s="16"/>
      <c r="M70" s="78"/>
      <c r="N70" s="72"/>
      <c r="O70" s="83"/>
      <c r="P70" s="94"/>
      <c r="Q70" s="76"/>
    </row>
    <row r="71" spans="1:17" x14ac:dyDescent="0.3">
      <c r="A71" s="64"/>
      <c r="C71" s="65"/>
      <c r="E71" s="82"/>
      <c r="F71" s="82"/>
      <c r="G71" s="82"/>
      <c r="I71" s="81"/>
      <c r="J71" s="77"/>
      <c r="K71" s="16"/>
      <c r="L71" s="16"/>
      <c r="M71" s="78"/>
      <c r="N71" s="72"/>
      <c r="O71" s="83"/>
      <c r="P71" s="94"/>
      <c r="Q71" s="96"/>
    </row>
    <row r="72" spans="1:17" x14ac:dyDescent="0.3">
      <c r="A72" s="64"/>
      <c r="C72" s="65"/>
      <c r="E72" s="82"/>
      <c r="F72" s="82"/>
      <c r="G72" s="82"/>
      <c r="I72" s="81"/>
      <c r="J72" s="77"/>
      <c r="K72" s="16"/>
      <c r="L72" s="16"/>
      <c r="M72" s="78"/>
      <c r="N72" s="72"/>
      <c r="O72" s="83"/>
      <c r="P72" s="94"/>
      <c r="Q72" s="97"/>
    </row>
    <row r="73" spans="1:17" x14ac:dyDescent="0.3">
      <c r="A73" s="64"/>
      <c r="C73" s="65"/>
      <c r="E73" s="82"/>
      <c r="F73" s="82"/>
      <c r="G73" s="82"/>
      <c r="I73" s="81"/>
      <c r="J73" s="77"/>
      <c r="K73" s="16"/>
      <c r="L73" s="16"/>
      <c r="M73" s="78"/>
      <c r="N73" s="72"/>
      <c r="O73" s="83"/>
      <c r="P73" s="94"/>
      <c r="Q73" s="97"/>
    </row>
    <row r="74" spans="1:17" x14ac:dyDescent="0.3">
      <c r="A74" s="64"/>
      <c r="C74" s="65"/>
      <c r="E74" s="82"/>
      <c r="F74" s="82"/>
      <c r="G74" s="82"/>
      <c r="I74" s="81"/>
      <c r="J74" s="77"/>
      <c r="K74" s="16"/>
      <c r="L74" s="16"/>
      <c r="M74" s="78"/>
      <c r="N74" s="72"/>
      <c r="O74" s="83"/>
      <c r="P74" s="94"/>
      <c r="Q74" s="97"/>
    </row>
    <row r="75" spans="1:17" x14ac:dyDescent="0.3">
      <c r="A75" s="64"/>
      <c r="C75" s="65"/>
      <c r="E75" s="82"/>
      <c r="F75" s="82"/>
      <c r="G75" s="82"/>
      <c r="I75" s="81"/>
      <c r="J75" s="77"/>
      <c r="K75" s="16"/>
      <c r="L75" s="16"/>
      <c r="M75" s="78"/>
      <c r="N75" s="72"/>
      <c r="O75" s="83"/>
      <c r="P75" s="94"/>
      <c r="Q75" s="97"/>
    </row>
    <row r="76" spans="1:17" x14ac:dyDescent="0.3">
      <c r="A76" s="64"/>
      <c r="C76" s="65"/>
      <c r="E76" s="82"/>
      <c r="F76" s="82"/>
      <c r="G76" s="82"/>
      <c r="I76" s="81"/>
      <c r="J76" s="77"/>
      <c r="K76" s="16"/>
      <c r="L76" s="16"/>
      <c r="M76" s="78"/>
      <c r="N76" s="72"/>
      <c r="O76" s="83"/>
      <c r="P76" s="94"/>
      <c r="Q76" s="97"/>
    </row>
    <row r="77" spans="1:17" x14ac:dyDescent="0.3">
      <c r="A77" s="64"/>
      <c r="C77" s="65"/>
      <c r="E77" s="82"/>
      <c r="F77" s="82"/>
      <c r="G77" s="82"/>
      <c r="I77" s="81"/>
      <c r="J77" s="77"/>
      <c r="K77" s="16"/>
      <c r="L77" s="16"/>
      <c r="M77" s="78"/>
      <c r="N77" s="72"/>
      <c r="O77" s="83"/>
      <c r="P77" s="94"/>
      <c r="Q77" s="97"/>
    </row>
    <row r="78" spans="1:17" x14ac:dyDescent="0.3">
      <c r="A78" s="64"/>
      <c r="C78" s="65"/>
      <c r="E78" s="98"/>
      <c r="F78" s="99"/>
      <c r="G78" s="100"/>
      <c r="I78" s="81"/>
      <c r="J78" s="77"/>
      <c r="K78" s="16"/>
      <c r="L78" s="16"/>
      <c r="M78" s="78"/>
      <c r="N78" s="72"/>
      <c r="O78" s="83"/>
      <c r="P78" s="94"/>
      <c r="Q78" s="97"/>
    </row>
    <row r="79" spans="1:17" x14ac:dyDescent="0.3">
      <c r="A79" s="64"/>
      <c r="C79" s="65"/>
      <c r="E79" s="101"/>
      <c r="F79" s="99"/>
      <c r="G79" s="85"/>
      <c r="I79" s="81"/>
      <c r="J79" s="77"/>
      <c r="K79" s="16"/>
      <c r="L79" s="16"/>
      <c r="M79" s="78"/>
      <c r="N79" s="72"/>
      <c r="O79" s="83"/>
      <c r="P79" s="94"/>
      <c r="Q79" s="97"/>
    </row>
    <row r="80" spans="1:17" x14ac:dyDescent="0.3">
      <c r="A80" s="64"/>
      <c r="C80" s="65"/>
      <c r="E80" s="101"/>
      <c r="F80" s="99"/>
      <c r="G80" s="85"/>
      <c r="I80" s="81"/>
      <c r="J80" s="77"/>
      <c r="K80" s="16"/>
      <c r="L80" s="16"/>
      <c r="M80" s="78"/>
      <c r="N80" s="72"/>
      <c r="O80" s="83"/>
      <c r="P80" s="94"/>
      <c r="Q80" s="97"/>
    </row>
    <row r="81" spans="1:17" x14ac:dyDescent="0.3">
      <c r="A81" s="64"/>
      <c r="C81" s="65"/>
      <c r="E81" s="102"/>
      <c r="F81" s="103"/>
      <c r="G81" s="104"/>
      <c r="I81" s="81"/>
      <c r="J81" s="77"/>
      <c r="K81" s="16"/>
      <c r="L81" s="16"/>
      <c r="M81" s="78"/>
      <c r="N81" s="72"/>
      <c r="O81" s="83"/>
      <c r="P81" s="94"/>
      <c r="Q81" s="97"/>
    </row>
    <row r="82" spans="1:17" x14ac:dyDescent="0.3">
      <c r="A82" s="64"/>
      <c r="C82" s="65"/>
      <c r="E82" s="102"/>
      <c r="F82" s="103"/>
      <c r="G82" s="104"/>
      <c r="I82" s="81"/>
      <c r="J82" s="77"/>
      <c r="K82" s="16"/>
      <c r="L82" s="16"/>
      <c r="M82" s="78"/>
      <c r="N82" s="72"/>
      <c r="O82" s="83"/>
      <c r="P82" s="94"/>
      <c r="Q82" s="97"/>
    </row>
    <row r="83" spans="1:17" x14ac:dyDescent="0.3">
      <c r="A83" s="64"/>
      <c r="C83" s="65"/>
      <c r="E83" s="102"/>
      <c r="F83" s="103"/>
      <c r="G83" s="104"/>
      <c r="I83" s="81"/>
      <c r="J83" s="77"/>
      <c r="K83" s="16"/>
      <c r="L83" s="16"/>
      <c r="M83" s="78"/>
      <c r="N83" s="72"/>
      <c r="O83" s="83"/>
      <c r="P83" s="94"/>
      <c r="Q83" s="97"/>
    </row>
    <row r="84" spans="1:17" x14ac:dyDescent="0.3">
      <c r="A84" s="64"/>
      <c r="C84" s="65"/>
      <c r="E84" s="102"/>
      <c r="F84" s="103"/>
      <c r="G84" s="104"/>
      <c r="I84" s="81"/>
      <c r="J84" s="77"/>
      <c r="K84" s="16"/>
      <c r="L84" s="16"/>
      <c r="M84" s="78"/>
      <c r="N84" s="72"/>
      <c r="O84" s="83"/>
      <c r="P84" s="94"/>
      <c r="Q84" s="97"/>
    </row>
    <row r="85" spans="1:17" x14ac:dyDescent="0.3">
      <c r="A85" s="64"/>
      <c r="C85" s="65"/>
      <c r="E85" s="102"/>
      <c r="F85" s="103"/>
      <c r="G85" s="104"/>
      <c r="I85" s="81"/>
      <c r="J85" s="77"/>
      <c r="K85" s="16"/>
      <c r="L85" s="16"/>
      <c r="M85" s="78"/>
      <c r="N85" s="72"/>
      <c r="O85" s="83"/>
      <c r="P85" s="94"/>
      <c r="Q85" s="97"/>
    </row>
    <row r="86" spans="1:17" x14ac:dyDescent="0.3">
      <c r="A86" s="64"/>
      <c r="C86" s="65"/>
      <c r="E86" s="102"/>
      <c r="F86" s="103"/>
      <c r="G86" s="104"/>
      <c r="I86" s="81"/>
      <c r="J86" s="77"/>
      <c r="K86" s="16"/>
      <c r="L86" s="16"/>
      <c r="M86" s="78"/>
      <c r="N86" s="72"/>
      <c r="O86" s="83"/>
      <c r="P86" s="94"/>
      <c r="Q86" s="97"/>
    </row>
    <row r="87" spans="1:17" x14ac:dyDescent="0.3">
      <c r="A87" s="64"/>
      <c r="C87" s="65"/>
      <c r="E87" s="102"/>
      <c r="F87" s="103"/>
      <c r="G87" s="104"/>
      <c r="I87" s="81"/>
      <c r="J87" s="77"/>
      <c r="K87" s="16"/>
      <c r="L87" s="16"/>
      <c r="M87" s="78"/>
      <c r="N87" s="72"/>
      <c r="O87" s="83"/>
      <c r="P87" s="94"/>
      <c r="Q87" s="97"/>
    </row>
    <row r="88" spans="1:17" x14ac:dyDescent="0.3">
      <c r="A88" s="64"/>
      <c r="C88" s="65"/>
      <c r="E88" s="102"/>
      <c r="F88" s="103"/>
      <c r="G88" s="104"/>
      <c r="I88" s="81"/>
      <c r="J88" s="77"/>
      <c r="K88" s="16"/>
      <c r="L88" s="16"/>
      <c r="M88" s="78"/>
      <c r="N88" s="72"/>
      <c r="O88" s="83"/>
      <c r="P88" s="94"/>
      <c r="Q88" s="97"/>
    </row>
    <row r="89" spans="1:17" x14ac:dyDescent="0.3">
      <c r="A89" s="64"/>
      <c r="C89" s="65"/>
      <c r="E89" s="101"/>
      <c r="F89" s="82"/>
      <c r="G89" s="104"/>
      <c r="I89" s="81"/>
      <c r="J89" s="77"/>
      <c r="K89" s="16"/>
      <c r="L89" s="16"/>
      <c r="M89" s="78"/>
      <c r="N89" s="72"/>
      <c r="O89" s="83"/>
      <c r="P89" s="94"/>
      <c r="Q89" s="97"/>
    </row>
    <row r="90" spans="1:17" x14ac:dyDescent="0.3">
      <c r="A90" s="64"/>
      <c r="C90" s="65"/>
      <c r="E90" s="101"/>
      <c r="F90" s="82"/>
      <c r="G90" s="104"/>
      <c r="I90" s="81"/>
      <c r="J90" s="77"/>
      <c r="K90" s="16"/>
      <c r="L90" s="16"/>
      <c r="M90" s="78"/>
      <c r="N90" s="72"/>
      <c r="O90" s="83"/>
      <c r="P90" s="94"/>
      <c r="Q90" s="97"/>
    </row>
    <row r="91" spans="1:17" x14ac:dyDescent="0.3">
      <c r="A91" s="64"/>
      <c r="C91" s="65"/>
      <c r="E91" s="101"/>
      <c r="F91" s="82"/>
      <c r="G91" s="104"/>
      <c r="I91" s="81"/>
      <c r="J91" s="77"/>
      <c r="K91" s="16"/>
      <c r="L91" s="16"/>
      <c r="M91" s="78"/>
      <c r="N91" s="72"/>
      <c r="O91" s="83"/>
      <c r="P91" s="94"/>
      <c r="Q91" s="97"/>
    </row>
    <row r="92" spans="1:17" x14ac:dyDescent="0.3">
      <c r="A92" s="64"/>
      <c r="C92" s="65"/>
      <c r="E92" s="101"/>
      <c r="F92" s="82"/>
      <c r="G92" s="104"/>
      <c r="I92" s="81"/>
      <c r="J92" s="77"/>
      <c r="K92" s="16"/>
      <c r="L92" s="16"/>
      <c r="M92" s="78"/>
      <c r="N92" s="72"/>
      <c r="O92" s="83"/>
      <c r="P92" s="94"/>
      <c r="Q92" s="97"/>
    </row>
    <row r="93" spans="1:17" x14ac:dyDescent="0.3">
      <c r="A93" s="64"/>
      <c r="C93" s="65"/>
      <c r="E93" s="101"/>
      <c r="F93" s="82"/>
      <c r="G93" s="104"/>
      <c r="I93" s="81"/>
      <c r="J93" s="77"/>
      <c r="K93" s="16"/>
      <c r="L93" s="16"/>
      <c r="M93" s="78"/>
      <c r="N93" s="72"/>
      <c r="O93" s="83"/>
      <c r="P93" s="94"/>
      <c r="Q93" s="97"/>
    </row>
    <row r="94" spans="1:17" x14ac:dyDescent="0.3">
      <c r="A94" s="64"/>
      <c r="C94" s="65"/>
      <c r="E94" s="101"/>
      <c r="F94" s="82"/>
      <c r="G94" s="104"/>
      <c r="I94" s="81"/>
      <c r="J94" s="77"/>
      <c r="K94" s="16"/>
      <c r="L94" s="16"/>
      <c r="M94" s="78"/>
      <c r="N94" s="72"/>
      <c r="O94" s="83"/>
      <c r="P94" s="94"/>
      <c r="Q94" s="97"/>
    </row>
    <row r="95" spans="1:17" x14ac:dyDescent="0.3">
      <c r="A95" s="64"/>
      <c r="C95" s="65"/>
      <c r="E95" s="101"/>
      <c r="F95" s="82"/>
      <c r="G95" s="104"/>
      <c r="I95" s="81"/>
      <c r="J95" s="77"/>
      <c r="K95" s="16"/>
      <c r="L95" s="16"/>
      <c r="M95" s="78"/>
      <c r="N95" s="72"/>
      <c r="O95" s="83"/>
      <c r="P95" s="94"/>
      <c r="Q95" s="97"/>
    </row>
    <row r="96" spans="1:17" x14ac:dyDescent="0.3">
      <c r="A96" s="64"/>
      <c r="C96" s="65"/>
      <c r="E96" s="101"/>
      <c r="F96" s="82"/>
      <c r="G96" s="104"/>
      <c r="I96" s="81"/>
      <c r="J96" s="77"/>
      <c r="K96" s="16"/>
      <c r="L96" s="16"/>
      <c r="M96" s="78"/>
      <c r="N96" s="72"/>
      <c r="O96" s="83"/>
      <c r="P96" s="94"/>
      <c r="Q96" s="97"/>
    </row>
    <row r="97" spans="1:17" x14ac:dyDescent="0.3">
      <c r="A97" s="64"/>
      <c r="C97" s="65"/>
      <c r="E97" s="101"/>
      <c r="F97" s="82"/>
      <c r="G97" s="104"/>
      <c r="I97" s="81"/>
      <c r="J97" s="77"/>
      <c r="K97" s="16"/>
      <c r="L97" s="16"/>
      <c r="M97" s="78"/>
      <c r="N97" s="72"/>
      <c r="O97" s="83"/>
      <c r="P97" s="94"/>
      <c r="Q97" s="97"/>
    </row>
    <row r="98" spans="1:17" x14ac:dyDescent="0.3">
      <c r="A98" s="64"/>
      <c r="C98" s="65"/>
      <c r="E98" s="101"/>
      <c r="F98" s="82"/>
      <c r="G98" s="104"/>
      <c r="I98" s="81"/>
      <c r="J98" s="77"/>
      <c r="K98" s="16"/>
      <c r="L98" s="16"/>
      <c r="M98" s="78"/>
      <c r="N98" s="72"/>
      <c r="O98" s="83"/>
      <c r="P98" s="94"/>
      <c r="Q98" s="97"/>
    </row>
    <row r="99" spans="1:17" x14ac:dyDescent="0.3">
      <c r="A99" s="64"/>
      <c r="C99" s="65"/>
      <c r="E99" s="101"/>
      <c r="F99" s="82"/>
      <c r="G99" s="104"/>
      <c r="I99" s="81"/>
      <c r="J99" s="105"/>
      <c r="K99" s="106"/>
      <c r="L99" s="106"/>
      <c r="M99" s="107"/>
      <c r="N99" s="72"/>
      <c r="O99" s="83"/>
      <c r="P99" s="94"/>
      <c r="Q99" s="97"/>
    </row>
    <row r="100" spans="1:17" x14ac:dyDescent="0.3">
      <c r="E100" s="108"/>
      <c r="F100" s="109"/>
      <c r="G100" s="81"/>
      <c r="I100" s="81"/>
      <c r="O100" s="2"/>
      <c r="P100" s="110"/>
      <c r="Q100" s="41"/>
    </row>
    <row r="101" spans="1:17" x14ac:dyDescent="0.3">
      <c r="E101" s="108"/>
      <c r="F101" s="109"/>
      <c r="G101" s="111"/>
      <c r="I101" s="81"/>
      <c r="O101" s="2"/>
      <c r="P101" s="110"/>
      <c r="Q101" s="41"/>
    </row>
    <row r="102" spans="1:17" x14ac:dyDescent="0.3">
      <c r="E102" s="108"/>
      <c r="F102" s="109"/>
      <c r="G102" s="111"/>
      <c r="I102" s="81"/>
      <c r="O102" s="2"/>
      <c r="P102" s="110"/>
      <c r="Q102" s="41"/>
    </row>
    <row r="103" spans="1:17" x14ac:dyDescent="0.3">
      <c r="E103" s="108"/>
      <c r="F103" s="109"/>
      <c r="G103" s="111"/>
      <c r="I103" s="81"/>
      <c r="O103" s="2"/>
      <c r="P103" s="110"/>
      <c r="Q103" s="41"/>
    </row>
    <row r="104" spans="1:17" x14ac:dyDescent="0.3">
      <c r="E104" s="108"/>
      <c r="F104" s="109"/>
      <c r="G104" s="111"/>
      <c r="I104" s="81"/>
      <c r="O104" s="2"/>
      <c r="P104" s="110"/>
      <c r="Q104" s="41"/>
    </row>
    <row r="105" spans="1:17" x14ac:dyDescent="0.3">
      <c r="E105" s="108"/>
      <c r="F105" s="109"/>
      <c r="G105" s="111"/>
      <c r="I105" s="81"/>
      <c r="O105" s="2"/>
      <c r="P105" s="110"/>
      <c r="Q105" s="41"/>
    </row>
    <row r="106" spans="1:17" x14ac:dyDescent="0.3">
      <c r="E106" s="108"/>
      <c r="F106" s="109"/>
      <c r="G106" s="111"/>
      <c r="I106" s="81"/>
      <c r="O106" s="2"/>
      <c r="P106" s="110"/>
      <c r="Q106" s="41"/>
    </row>
    <row r="107" spans="1:17" x14ac:dyDescent="0.3">
      <c r="E107" s="108"/>
      <c r="F107" s="109"/>
      <c r="G107" s="111"/>
      <c r="I107" s="81"/>
      <c r="O107" s="2"/>
      <c r="P107" s="110"/>
      <c r="Q107" s="41"/>
    </row>
    <row r="108" spans="1:17" x14ac:dyDescent="0.3">
      <c r="E108" s="108"/>
      <c r="F108" s="109"/>
      <c r="G108" s="111"/>
      <c r="I108" s="81"/>
      <c r="O108" s="2"/>
      <c r="P108" s="110"/>
      <c r="Q108" s="41"/>
    </row>
    <row r="109" spans="1:17" x14ac:dyDescent="0.3">
      <c r="E109" s="108"/>
      <c r="F109" s="109"/>
      <c r="G109" s="111"/>
      <c r="I109" s="81"/>
      <c r="O109" s="2"/>
      <c r="P109" s="110"/>
      <c r="Q109" s="41"/>
    </row>
    <row r="110" spans="1:17" x14ac:dyDescent="0.3">
      <c r="E110" s="108"/>
      <c r="F110" s="109"/>
      <c r="G110" s="111"/>
      <c r="I110" s="81"/>
      <c r="O110" s="2"/>
      <c r="P110" s="110"/>
      <c r="Q110" s="41"/>
    </row>
    <row r="111" spans="1:17" x14ac:dyDescent="0.3">
      <c r="E111" s="108"/>
      <c r="F111" s="109"/>
      <c r="G111" s="111"/>
      <c r="I111" s="81"/>
      <c r="O111" s="2"/>
      <c r="P111" s="110"/>
      <c r="Q111" s="41"/>
    </row>
    <row r="112" spans="1:17" x14ac:dyDescent="0.3">
      <c r="E112" s="108"/>
      <c r="F112" s="109"/>
      <c r="G112" s="111"/>
      <c r="I112" s="81"/>
      <c r="O112" s="2"/>
      <c r="P112" s="110"/>
      <c r="Q112" s="41"/>
    </row>
    <row r="113" spans="5:17" x14ac:dyDescent="0.3">
      <c r="E113" s="108"/>
      <c r="F113" s="112"/>
      <c r="G113" s="113"/>
      <c r="I113" s="81"/>
      <c r="O113" s="2"/>
      <c r="P113" s="110"/>
      <c r="Q113" s="41"/>
    </row>
    <row r="114" spans="5:17" x14ac:dyDescent="0.3">
      <c r="E114" s="108"/>
      <c r="F114" s="112"/>
      <c r="G114" s="113"/>
      <c r="I114" s="81"/>
      <c r="O114" s="2"/>
      <c r="P114" s="110"/>
      <c r="Q114" s="41"/>
    </row>
    <row r="115" spans="5:17" x14ac:dyDescent="0.3">
      <c r="E115" s="108"/>
      <c r="F115" s="112"/>
      <c r="G115" s="113"/>
      <c r="I115" s="81"/>
      <c r="O115" s="2"/>
      <c r="P115" s="110"/>
      <c r="Q115" s="41"/>
    </row>
    <row r="116" spans="5:17" x14ac:dyDescent="0.3">
      <c r="E116" s="108"/>
      <c r="F116" s="112"/>
      <c r="G116" s="113"/>
      <c r="I116" s="81"/>
      <c r="O116" s="2"/>
      <c r="P116" s="110"/>
      <c r="Q116" s="41"/>
    </row>
    <row r="117" spans="5:17" x14ac:dyDescent="0.3">
      <c r="E117" s="108"/>
      <c r="F117" s="112"/>
      <c r="G117" s="113"/>
      <c r="I117" s="81"/>
      <c r="O117" s="2"/>
      <c r="P117" s="110"/>
      <c r="Q117" s="41"/>
    </row>
    <row r="118" spans="5:17" x14ac:dyDescent="0.3">
      <c r="E118" s="108"/>
      <c r="F118" s="112"/>
      <c r="G118" s="113"/>
      <c r="I118" s="81"/>
      <c r="O118" s="2"/>
      <c r="P118" s="110"/>
      <c r="Q118" s="41"/>
    </row>
    <row r="119" spans="5:17" x14ac:dyDescent="0.3">
      <c r="E119" s="108"/>
      <c r="F119" s="112"/>
      <c r="G119" s="113"/>
      <c r="I119" s="81"/>
      <c r="O119" s="2"/>
      <c r="P119" s="110"/>
      <c r="Q119" s="41"/>
    </row>
    <row r="120" spans="5:17" x14ac:dyDescent="0.3">
      <c r="E120" s="108"/>
      <c r="F120" s="112"/>
      <c r="G120" s="113"/>
      <c r="I120" s="81"/>
      <c r="O120" s="2"/>
      <c r="P120" s="110"/>
      <c r="Q120" s="41"/>
    </row>
    <row r="121" spans="5:17" x14ac:dyDescent="0.3">
      <c r="E121" s="108"/>
      <c r="F121" s="112"/>
      <c r="G121" s="113"/>
      <c r="I121" s="81"/>
      <c r="O121" s="2"/>
      <c r="P121" s="110"/>
      <c r="Q121" s="41"/>
    </row>
    <row r="122" spans="5:17" x14ac:dyDescent="0.3">
      <c r="E122" s="108"/>
      <c r="F122" s="112"/>
      <c r="G122" s="113"/>
      <c r="I122" s="81"/>
      <c r="O122" s="2"/>
      <c r="P122" s="110"/>
      <c r="Q122" s="41"/>
    </row>
    <row r="123" spans="5:17" x14ac:dyDescent="0.3">
      <c r="E123" s="108"/>
      <c r="F123" s="112"/>
      <c r="G123" s="113"/>
      <c r="I123" s="81"/>
      <c r="O123" s="2"/>
      <c r="P123" s="110"/>
      <c r="Q123" s="41"/>
    </row>
    <row r="124" spans="5:17" x14ac:dyDescent="0.3">
      <c r="E124" s="108"/>
      <c r="F124" s="112"/>
      <c r="G124" s="113"/>
      <c r="I124" s="81"/>
      <c r="O124" s="2"/>
      <c r="P124" s="110"/>
      <c r="Q124" s="41"/>
    </row>
    <row r="125" spans="5:17" x14ac:dyDescent="0.3">
      <c r="E125" s="108"/>
      <c r="F125" s="112"/>
      <c r="G125" s="113"/>
      <c r="I125" s="81"/>
      <c r="O125" s="2"/>
      <c r="P125" s="110"/>
      <c r="Q125" s="41"/>
    </row>
    <row r="126" spans="5:17" x14ac:dyDescent="0.3">
      <c r="E126" s="108"/>
      <c r="F126" s="112"/>
      <c r="G126" s="113"/>
      <c r="I126" s="81"/>
      <c r="O126" s="2"/>
      <c r="P126" s="110"/>
      <c r="Q126" s="41"/>
    </row>
    <row r="127" spans="5:17" x14ac:dyDescent="0.3">
      <c r="E127" s="108"/>
      <c r="F127" s="112"/>
      <c r="G127" s="113"/>
      <c r="I127" s="81"/>
      <c r="O127" s="2"/>
      <c r="P127" s="110"/>
      <c r="Q127" s="41"/>
    </row>
    <row r="128" spans="5:17" x14ac:dyDescent="0.3">
      <c r="E128" s="108"/>
      <c r="F128" s="112"/>
      <c r="G128" s="113"/>
      <c r="I128" s="81"/>
      <c r="O128" s="2"/>
      <c r="P128" s="110"/>
      <c r="Q128" s="41"/>
    </row>
    <row r="129" spans="5:17" x14ac:dyDescent="0.3">
      <c r="E129" s="108"/>
      <c r="F129" s="112"/>
      <c r="G129" s="113"/>
      <c r="I129" s="81"/>
      <c r="O129" s="2"/>
      <c r="P129" s="110"/>
      <c r="Q129" s="41"/>
    </row>
    <row r="130" spans="5:17" x14ac:dyDescent="0.3">
      <c r="E130" s="108"/>
      <c r="F130" s="112"/>
      <c r="G130" s="113"/>
      <c r="I130" s="81"/>
      <c r="O130" s="2"/>
      <c r="P130" s="110"/>
      <c r="Q130" s="41"/>
    </row>
    <row r="131" spans="5:17" x14ac:dyDescent="0.3">
      <c r="E131" s="108"/>
      <c r="F131" s="112"/>
      <c r="G131" s="113"/>
      <c r="I131" s="81"/>
      <c r="O131" s="2"/>
      <c r="P131" s="110"/>
      <c r="Q131" s="41"/>
    </row>
    <row r="132" spans="5:17" x14ac:dyDescent="0.3">
      <c r="E132" s="108"/>
      <c r="F132" s="112"/>
      <c r="G132" s="113"/>
      <c r="I132" s="81"/>
      <c r="O132" s="2"/>
      <c r="P132" s="110"/>
      <c r="Q132" s="41"/>
    </row>
    <row r="133" spans="5:17" x14ac:dyDescent="0.3">
      <c r="E133" s="108"/>
      <c r="F133" s="112"/>
      <c r="G133" s="113"/>
      <c r="I133" s="81"/>
      <c r="O133" s="2"/>
      <c r="P133" s="110"/>
      <c r="Q133" s="41"/>
    </row>
    <row r="134" spans="5:17" x14ac:dyDescent="0.3">
      <c r="E134" s="108"/>
      <c r="F134" s="112"/>
      <c r="G134" s="113"/>
      <c r="I134" s="81"/>
      <c r="O134" s="2"/>
      <c r="P134" s="110"/>
      <c r="Q134" s="41"/>
    </row>
    <row r="135" spans="5:17" x14ac:dyDescent="0.3">
      <c r="E135" s="108"/>
      <c r="F135" s="112"/>
      <c r="G135" s="113"/>
      <c r="I135" s="81"/>
      <c r="O135" s="2"/>
      <c r="P135" s="110"/>
      <c r="Q135" s="41"/>
    </row>
    <row r="136" spans="5:17" x14ac:dyDescent="0.3">
      <c r="E136" s="108"/>
      <c r="F136" s="112"/>
      <c r="G136" s="113"/>
      <c r="I136" s="81"/>
      <c r="O136" s="2"/>
      <c r="P136" s="110"/>
      <c r="Q136" s="41"/>
    </row>
    <row r="137" spans="5:17" x14ac:dyDescent="0.3">
      <c r="E137" s="108"/>
      <c r="F137" s="112"/>
      <c r="G137" s="113"/>
      <c r="I137" s="81"/>
      <c r="O137" s="2"/>
      <c r="P137" s="110"/>
      <c r="Q137" s="41"/>
    </row>
    <row r="138" spans="5:17" x14ac:dyDescent="0.3">
      <c r="E138" s="108"/>
      <c r="F138" s="112"/>
      <c r="G138" s="113"/>
      <c r="I138" s="81"/>
      <c r="O138" s="2"/>
      <c r="P138" s="110"/>
      <c r="Q138" s="41"/>
    </row>
    <row r="139" spans="5:17" x14ac:dyDescent="0.3">
      <c r="E139" s="108"/>
      <c r="F139" s="112"/>
      <c r="G139" s="113"/>
      <c r="I139" s="81"/>
      <c r="O139" s="2"/>
      <c r="P139" s="110"/>
      <c r="Q139" s="41"/>
    </row>
    <row r="140" spans="5:17" x14ac:dyDescent="0.3">
      <c r="E140" s="108"/>
      <c r="F140" s="112"/>
      <c r="G140" s="113"/>
      <c r="I140" s="81"/>
      <c r="O140" s="2"/>
      <c r="P140" s="110"/>
      <c r="Q140" s="41"/>
    </row>
    <row r="141" spans="5:17" x14ac:dyDescent="0.3">
      <c r="E141" s="108"/>
      <c r="F141" s="112"/>
      <c r="G141" s="113"/>
      <c r="I141" s="81"/>
      <c r="O141" s="2"/>
      <c r="P141" s="110"/>
      <c r="Q141" s="41"/>
    </row>
    <row r="142" spans="5:17" x14ac:dyDescent="0.3">
      <c r="E142" s="108"/>
      <c r="F142" s="112"/>
      <c r="G142" s="113"/>
      <c r="I142" s="81"/>
      <c r="O142" s="2"/>
      <c r="P142" s="110"/>
      <c r="Q142" s="41"/>
    </row>
    <row r="143" spans="5:17" x14ac:dyDescent="0.3">
      <c r="E143" s="108"/>
      <c r="F143" s="112"/>
      <c r="G143" s="113"/>
      <c r="I143" s="81"/>
      <c r="O143" s="2"/>
      <c r="P143" s="110"/>
      <c r="Q143" s="41"/>
    </row>
    <row r="144" spans="5:17" x14ac:dyDescent="0.3">
      <c r="E144" s="108"/>
      <c r="F144" s="112"/>
      <c r="G144" s="113"/>
      <c r="I144" s="81"/>
      <c r="O144" s="2"/>
      <c r="P144" s="110"/>
      <c r="Q144" s="41"/>
    </row>
    <row r="145" spans="5:17" x14ac:dyDescent="0.3">
      <c r="E145" s="108"/>
      <c r="F145" s="112"/>
      <c r="G145" s="113"/>
      <c r="I145" s="81"/>
      <c r="O145" s="2"/>
      <c r="P145" s="110"/>
      <c r="Q145" s="41"/>
    </row>
    <row r="146" spans="5:17" x14ac:dyDescent="0.3">
      <c r="E146" s="108"/>
      <c r="F146" s="112"/>
      <c r="G146" s="113"/>
      <c r="I146" s="81"/>
      <c r="O146" s="2"/>
      <c r="P146" s="110"/>
      <c r="Q146" s="41"/>
    </row>
    <row r="147" spans="5:17" x14ac:dyDescent="0.3">
      <c r="E147" s="108"/>
      <c r="F147" s="112"/>
      <c r="G147" s="113"/>
      <c r="I147" s="81"/>
      <c r="O147" s="2"/>
      <c r="P147" s="110"/>
      <c r="Q147" s="41"/>
    </row>
    <row r="148" spans="5:17" x14ac:dyDescent="0.3">
      <c r="E148" s="108"/>
      <c r="F148" s="112"/>
      <c r="G148" s="113"/>
      <c r="I148" s="81"/>
      <c r="O148" s="2"/>
      <c r="P148" s="110"/>
      <c r="Q148" s="41"/>
    </row>
    <row r="149" spans="5:17" x14ac:dyDescent="0.3">
      <c r="E149" s="108"/>
      <c r="F149" s="112"/>
      <c r="G149" s="113"/>
      <c r="I149" s="81"/>
      <c r="O149" s="2"/>
      <c r="P149" s="110"/>
      <c r="Q149" s="41"/>
    </row>
    <row r="150" spans="5:17" x14ac:dyDescent="0.3">
      <c r="E150" s="108"/>
      <c r="F150" s="112"/>
      <c r="G150" s="113"/>
      <c r="I150" s="81"/>
      <c r="O150" s="2"/>
      <c r="P150" s="110"/>
      <c r="Q150" s="41"/>
    </row>
    <row r="151" spans="5:17" x14ac:dyDescent="0.3">
      <c r="E151" s="108"/>
      <c r="F151" s="112"/>
      <c r="G151" s="113"/>
      <c r="I151" s="81"/>
      <c r="O151" s="2"/>
      <c r="P151" s="110"/>
      <c r="Q151" s="41"/>
    </row>
    <row r="152" spans="5:17" x14ac:dyDescent="0.3">
      <c r="E152" s="108"/>
      <c r="F152" s="112"/>
      <c r="G152" s="113"/>
      <c r="I152" s="81"/>
      <c r="O152" s="2"/>
      <c r="P152" s="110"/>
      <c r="Q152" s="41"/>
    </row>
    <row r="153" spans="5:17" x14ac:dyDescent="0.3">
      <c r="E153" s="108"/>
      <c r="F153" s="112"/>
      <c r="G153" s="113"/>
      <c r="I153" s="81"/>
      <c r="O153" s="2"/>
      <c r="P153" s="110"/>
      <c r="Q153" s="41"/>
    </row>
    <row r="154" spans="5:17" x14ac:dyDescent="0.3">
      <c r="E154" s="108"/>
      <c r="F154" s="112"/>
      <c r="G154" s="113"/>
      <c r="I154" s="81"/>
      <c r="O154" s="2"/>
      <c r="P154" s="110"/>
      <c r="Q154" s="41"/>
    </row>
    <row r="155" spans="5:17" x14ac:dyDescent="0.3">
      <c r="E155" s="108"/>
      <c r="F155" s="112"/>
      <c r="G155" s="113"/>
      <c r="I155" s="81"/>
      <c r="O155" s="2"/>
      <c r="P155" s="110"/>
      <c r="Q155" s="41"/>
    </row>
    <row r="156" spans="5:17" x14ac:dyDescent="0.3">
      <c r="E156" s="108"/>
      <c r="F156" s="112"/>
      <c r="G156" s="113"/>
      <c r="I156" s="81"/>
      <c r="O156" s="2"/>
      <c r="P156" s="110"/>
      <c r="Q156" s="41"/>
    </row>
    <row r="157" spans="5:17" x14ac:dyDescent="0.3">
      <c r="E157" s="108"/>
      <c r="F157" s="112"/>
      <c r="G157" s="113"/>
      <c r="I157" s="81"/>
      <c r="O157" s="2"/>
      <c r="P157" s="110"/>
      <c r="Q157" s="41"/>
    </row>
    <row r="158" spans="5:17" x14ac:dyDescent="0.3">
      <c r="E158" s="108"/>
      <c r="F158" s="112"/>
      <c r="G158" s="113"/>
      <c r="I158" s="81"/>
      <c r="O158" s="2"/>
      <c r="P158" s="110"/>
      <c r="Q158" s="41"/>
    </row>
    <row r="159" spans="5:17" x14ac:dyDescent="0.3">
      <c r="E159" s="108"/>
      <c r="F159" s="112"/>
      <c r="G159" s="113"/>
      <c r="I159" s="81"/>
      <c r="O159" s="2"/>
      <c r="P159" s="110"/>
      <c r="Q159" s="41"/>
    </row>
    <row r="160" spans="5:17" x14ac:dyDescent="0.3">
      <c r="E160" s="108"/>
      <c r="F160" s="112"/>
      <c r="G160" s="113"/>
      <c r="I160" s="81"/>
      <c r="O160" s="2"/>
      <c r="P160" s="110"/>
      <c r="Q160" s="41"/>
    </row>
    <row r="161" spans="5:17" x14ac:dyDescent="0.3">
      <c r="E161" s="108"/>
      <c r="F161" s="112"/>
      <c r="G161" s="113"/>
      <c r="I161" s="81"/>
      <c r="O161" s="2"/>
      <c r="P161" s="110"/>
      <c r="Q161" s="41"/>
    </row>
    <row r="162" spans="5:17" x14ac:dyDescent="0.3">
      <c r="E162" s="108"/>
      <c r="F162" s="112"/>
      <c r="G162" s="113"/>
      <c r="I162" s="81"/>
      <c r="O162" s="2"/>
      <c r="P162" s="110"/>
      <c r="Q162" s="41"/>
    </row>
    <row r="163" spans="5:17" x14ac:dyDescent="0.3">
      <c r="E163" s="108"/>
      <c r="F163" s="112"/>
      <c r="G163" s="113"/>
      <c r="I163" s="81"/>
      <c r="O163" s="2"/>
      <c r="P163" s="110"/>
      <c r="Q163" s="41"/>
    </row>
    <row r="164" spans="5:17" x14ac:dyDescent="0.3">
      <c r="E164" s="108"/>
      <c r="F164" s="112"/>
      <c r="G164" s="113"/>
      <c r="I164" s="81"/>
      <c r="O164" s="2"/>
      <c r="P164" s="110"/>
      <c r="Q164" s="41"/>
    </row>
    <row r="165" spans="5:17" x14ac:dyDescent="0.3">
      <c r="E165" s="108"/>
      <c r="F165" s="112"/>
      <c r="G165" s="113"/>
      <c r="I165" s="81"/>
      <c r="O165" s="2"/>
      <c r="P165" s="110"/>
      <c r="Q165" s="41"/>
    </row>
    <row r="166" spans="5:17" x14ac:dyDescent="0.3">
      <c r="E166" s="108"/>
      <c r="F166" s="112"/>
      <c r="G166" s="113"/>
      <c r="I166" s="81"/>
      <c r="O166" s="2"/>
      <c r="P166" s="110"/>
      <c r="Q166" s="41"/>
    </row>
    <row r="167" spans="5:17" x14ac:dyDescent="0.3">
      <c r="E167" s="108"/>
      <c r="F167" s="112"/>
      <c r="G167" s="113"/>
      <c r="I167" s="81"/>
      <c r="O167" s="2"/>
      <c r="P167" s="110"/>
      <c r="Q167" s="41"/>
    </row>
    <row r="168" spans="5:17" x14ac:dyDescent="0.3">
      <c r="E168" s="108"/>
      <c r="F168" s="112"/>
      <c r="G168" s="113"/>
      <c r="I168" s="81"/>
      <c r="O168" s="2"/>
      <c r="P168" s="110"/>
      <c r="Q168" s="41"/>
    </row>
    <row r="169" spans="5:17" x14ac:dyDescent="0.3">
      <c r="E169" s="108"/>
      <c r="F169" s="112"/>
      <c r="G169" s="113"/>
      <c r="I169" s="81"/>
      <c r="O169" s="2"/>
      <c r="P169" s="110"/>
      <c r="Q169" s="41"/>
    </row>
    <row r="170" spans="5:17" x14ac:dyDescent="0.3">
      <c r="E170" s="108"/>
      <c r="F170" s="112"/>
      <c r="G170" s="113"/>
      <c r="I170" s="81"/>
      <c r="O170" s="2"/>
      <c r="P170" s="110"/>
      <c r="Q170" s="41"/>
    </row>
    <row r="171" spans="5:17" x14ac:dyDescent="0.3">
      <c r="E171" s="108"/>
      <c r="F171" s="112"/>
      <c r="G171" s="113"/>
      <c r="I171" s="81"/>
      <c r="O171" s="2"/>
      <c r="P171" s="110"/>
      <c r="Q171" s="41"/>
    </row>
    <row r="172" spans="5:17" x14ac:dyDescent="0.3">
      <c r="E172" s="108"/>
      <c r="F172" s="112"/>
      <c r="G172" s="113"/>
      <c r="I172" s="81"/>
      <c r="O172" s="2"/>
      <c r="P172" s="110"/>
      <c r="Q172" s="41"/>
    </row>
    <row r="173" spans="5:17" x14ac:dyDescent="0.3">
      <c r="E173" s="108"/>
      <c r="F173" s="112"/>
      <c r="G173" s="113"/>
      <c r="I173" s="81"/>
      <c r="O173" s="2"/>
      <c r="P173" s="110"/>
      <c r="Q173" s="41"/>
    </row>
    <row r="174" spans="5:17" x14ac:dyDescent="0.3">
      <c r="E174" s="108"/>
      <c r="F174" s="112"/>
      <c r="G174" s="113"/>
      <c r="I174" s="81"/>
      <c r="O174" s="2"/>
      <c r="P174" s="110"/>
      <c r="Q174" s="41"/>
    </row>
    <row r="175" spans="5:17" x14ac:dyDescent="0.3">
      <c r="E175" s="108"/>
      <c r="F175" s="112"/>
      <c r="G175" s="113"/>
      <c r="I175" s="81"/>
      <c r="O175" s="2"/>
      <c r="P175" s="110"/>
      <c r="Q175" s="41"/>
    </row>
    <row r="176" spans="5:17" x14ac:dyDescent="0.3">
      <c r="E176" s="108"/>
      <c r="F176" s="112"/>
      <c r="G176" s="113"/>
      <c r="I176" s="81"/>
      <c r="O176" s="2"/>
      <c r="P176" s="110"/>
      <c r="Q176" s="41"/>
    </row>
    <row r="177" spans="5:17" x14ac:dyDescent="0.3">
      <c r="E177" s="108"/>
      <c r="F177" s="112"/>
      <c r="G177" s="113"/>
      <c r="I177" s="81"/>
      <c r="O177" s="2"/>
      <c r="P177" s="110"/>
      <c r="Q177" s="41"/>
    </row>
    <row r="178" spans="5:17" x14ac:dyDescent="0.3">
      <c r="E178" s="108"/>
      <c r="F178" s="112"/>
      <c r="G178" s="113"/>
      <c r="I178" s="81"/>
      <c r="O178" s="2"/>
      <c r="P178" s="110"/>
      <c r="Q178" s="41"/>
    </row>
    <row r="179" spans="5:17" x14ac:dyDescent="0.3">
      <c r="E179" s="108"/>
      <c r="F179" s="112"/>
      <c r="G179" s="113"/>
      <c r="I179" s="81"/>
      <c r="O179" s="2"/>
      <c r="P179" s="110"/>
      <c r="Q179" s="41"/>
    </row>
    <row r="180" spans="5:17" x14ac:dyDescent="0.3">
      <c r="E180" s="108"/>
      <c r="F180" s="112"/>
      <c r="G180" s="113"/>
      <c r="I180" s="81"/>
      <c r="O180" s="2"/>
      <c r="P180" s="110"/>
      <c r="Q180" s="41"/>
    </row>
    <row r="181" spans="5:17" x14ac:dyDescent="0.3">
      <c r="E181" s="108"/>
      <c r="F181" s="112"/>
      <c r="G181" s="113"/>
      <c r="I181" s="81"/>
      <c r="O181" s="2"/>
      <c r="P181" s="110"/>
      <c r="Q181" s="41"/>
    </row>
    <row r="182" spans="5:17" x14ac:dyDescent="0.3">
      <c r="E182" s="108"/>
      <c r="F182" s="112"/>
      <c r="G182" s="113"/>
      <c r="I182" s="81"/>
      <c r="O182" s="2"/>
      <c r="P182" s="110"/>
      <c r="Q182" s="41"/>
    </row>
    <row r="183" spans="5:17" x14ac:dyDescent="0.3">
      <c r="E183" s="108"/>
      <c r="F183" s="112"/>
      <c r="G183" s="113"/>
      <c r="I183" s="81"/>
      <c r="O183" s="2"/>
      <c r="P183" s="110"/>
      <c r="Q183" s="41"/>
    </row>
    <row r="184" spans="5:17" x14ac:dyDescent="0.3">
      <c r="E184" s="108"/>
      <c r="F184" s="112"/>
      <c r="G184" s="113"/>
      <c r="I184" s="81"/>
      <c r="O184" s="2"/>
      <c r="P184" s="110"/>
      <c r="Q184" s="41"/>
    </row>
    <row r="185" spans="5:17" x14ac:dyDescent="0.3">
      <c r="E185" s="108"/>
      <c r="F185" s="112"/>
      <c r="G185" s="113"/>
      <c r="I185" s="81"/>
      <c r="O185" s="2"/>
      <c r="P185" s="110"/>
      <c r="Q185" s="41"/>
    </row>
    <row r="186" spans="5:17" x14ac:dyDescent="0.3">
      <c r="E186" s="108"/>
      <c r="F186" s="112"/>
      <c r="G186" s="113"/>
      <c r="I186" s="81"/>
      <c r="O186" s="2"/>
      <c r="P186" s="110"/>
      <c r="Q186" s="41"/>
    </row>
    <row r="187" spans="5:17" x14ac:dyDescent="0.3">
      <c r="E187" s="108"/>
      <c r="F187" s="112"/>
      <c r="G187" s="113"/>
      <c r="I187" s="81"/>
      <c r="O187" s="2"/>
      <c r="P187" s="110"/>
      <c r="Q187" s="41"/>
    </row>
    <row r="188" spans="5:17" x14ac:dyDescent="0.3">
      <c r="E188" s="108"/>
      <c r="F188" s="112"/>
      <c r="G188" s="113"/>
      <c r="I188" s="81"/>
      <c r="O188" s="2"/>
      <c r="P188" s="110"/>
      <c r="Q188" s="41"/>
    </row>
    <row r="189" spans="5:17" x14ac:dyDescent="0.3">
      <c r="E189" s="108"/>
      <c r="F189" s="112"/>
      <c r="G189" s="113"/>
      <c r="I189" s="81"/>
      <c r="O189" s="5"/>
      <c r="P189" s="114"/>
      <c r="Q189" s="115"/>
    </row>
    <row r="190" spans="5:17" x14ac:dyDescent="0.3">
      <c r="E190" s="108"/>
      <c r="F190" s="112"/>
      <c r="G190" s="113"/>
      <c r="I190" s="81"/>
      <c r="O190" s="5"/>
      <c r="P190" s="114"/>
      <c r="Q190" s="115"/>
    </row>
    <row r="191" spans="5:17" x14ac:dyDescent="0.3">
      <c r="E191" s="108"/>
      <c r="F191" s="112"/>
      <c r="G191" s="113"/>
      <c r="I191" s="81"/>
      <c r="O191" s="5"/>
      <c r="P191" s="114"/>
      <c r="Q191" s="115"/>
    </row>
    <row r="192" spans="5:17" x14ac:dyDescent="0.3">
      <c r="E192" s="108"/>
      <c r="F192" s="112"/>
      <c r="G192" s="113"/>
      <c r="I192" s="81"/>
      <c r="O192" s="5"/>
      <c r="P192" s="114"/>
      <c r="Q192" s="115"/>
    </row>
    <row r="193" spans="5:17" x14ac:dyDescent="0.3">
      <c r="E193" s="108"/>
      <c r="F193" s="112"/>
      <c r="G193" s="113"/>
      <c r="I193" s="81"/>
      <c r="O193" s="5"/>
      <c r="P193" s="114"/>
      <c r="Q193" s="115"/>
    </row>
    <row r="194" spans="5:17" x14ac:dyDescent="0.3">
      <c r="E194" s="108"/>
      <c r="F194" s="112"/>
      <c r="G194" s="113"/>
      <c r="I194" s="81"/>
      <c r="O194" s="5"/>
      <c r="P194" s="114"/>
      <c r="Q194" s="115"/>
    </row>
    <row r="195" spans="5:17" x14ac:dyDescent="0.3">
      <c r="E195" s="108"/>
      <c r="F195" s="112"/>
      <c r="G195" s="113"/>
      <c r="I195" s="81"/>
      <c r="O195" s="5"/>
      <c r="P195" s="116"/>
      <c r="Q195" s="115"/>
    </row>
    <row r="196" spans="5:17" x14ac:dyDescent="0.3">
      <c r="E196" s="108"/>
      <c r="F196" s="112"/>
      <c r="G196" s="113"/>
      <c r="I196" s="81"/>
      <c r="O196" s="5"/>
      <c r="P196" s="114"/>
      <c r="Q196" s="115"/>
    </row>
    <row r="197" spans="5:17" x14ac:dyDescent="0.3">
      <c r="E197" s="108"/>
      <c r="F197" s="112"/>
      <c r="G197" s="113"/>
      <c r="I197" s="81"/>
      <c r="O197" s="5"/>
      <c r="P197" s="114"/>
      <c r="Q197" s="115"/>
    </row>
    <row r="198" spans="5:17" x14ac:dyDescent="0.3">
      <c r="E198" s="108"/>
      <c r="F198" s="112"/>
      <c r="G198" s="113"/>
      <c r="I198" s="81"/>
      <c r="O198" s="5"/>
      <c r="P198" s="116"/>
      <c r="Q198" s="115"/>
    </row>
    <row r="199" spans="5:17" x14ac:dyDescent="0.3">
      <c r="E199" s="108"/>
      <c r="F199" s="112"/>
      <c r="G199" s="113"/>
      <c r="I199" s="81"/>
      <c r="O199" s="5"/>
      <c r="P199" s="114"/>
      <c r="Q199" s="115"/>
    </row>
    <row r="200" spans="5:17" x14ac:dyDescent="0.3">
      <c r="E200" s="108"/>
      <c r="F200" s="112"/>
      <c r="G200" s="113"/>
      <c r="I200" s="81"/>
      <c r="O200" s="5"/>
      <c r="P200" s="114"/>
      <c r="Q200" s="115"/>
    </row>
    <row r="201" spans="5:17" x14ac:dyDescent="0.3">
      <c r="E201" s="108"/>
      <c r="F201" s="112"/>
      <c r="G201" s="113"/>
      <c r="I201" s="81"/>
      <c r="O201" s="5"/>
      <c r="P201" s="114"/>
      <c r="Q201" s="115"/>
    </row>
    <row r="202" spans="5:17" x14ac:dyDescent="0.3">
      <c r="E202" s="108"/>
      <c r="F202" s="112"/>
      <c r="G202" s="113"/>
      <c r="I202" s="81"/>
      <c r="O202" s="5"/>
      <c r="P202" s="114"/>
      <c r="Q202" s="115"/>
    </row>
    <row r="203" spans="5:17" x14ac:dyDescent="0.3">
      <c r="E203" s="108"/>
      <c r="F203" s="112"/>
      <c r="G203" s="113"/>
      <c r="I203" s="81"/>
      <c r="O203" s="5"/>
      <c r="P203" s="114"/>
      <c r="Q203" s="115"/>
    </row>
    <row r="204" spans="5:17" x14ac:dyDescent="0.3">
      <c r="E204" s="108"/>
      <c r="F204" s="112"/>
      <c r="G204" s="113"/>
      <c r="I204" s="81"/>
      <c r="O204" s="5"/>
      <c r="P204" s="114"/>
      <c r="Q204" s="115"/>
    </row>
    <row r="205" spans="5:17" x14ac:dyDescent="0.3">
      <c r="E205" s="108"/>
      <c r="F205" s="112"/>
      <c r="G205" s="113"/>
      <c r="I205" s="81"/>
      <c r="O205" s="5"/>
      <c r="P205" s="117"/>
      <c r="Q205" s="118"/>
    </row>
    <row r="206" spans="5:17" x14ac:dyDescent="0.3">
      <c r="E206" s="108"/>
      <c r="F206" s="112"/>
      <c r="G206" s="113"/>
      <c r="I206" s="81"/>
      <c r="O206" s="5"/>
      <c r="P206" s="114"/>
      <c r="Q206" s="115"/>
    </row>
    <row r="207" spans="5:17" x14ac:dyDescent="0.3">
      <c r="E207" s="108"/>
      <c r="F207" s="112"/>
      <c r="G207" s="113"/>
      <c r="I207" s="81"/>
      <c r="O207" s="5"/>
      <c r="P207" s="114"/>
      <c r="Q207" s="115"/>
    </row>
    <row r="208" spans="5:17" x14ac:dyDescent="0.3">
      <c r="E208" s="108"/>
      <c r="F208" s="112"/>
      <c r="G208" s="113"/>
      <c r="I208" s="81"/>
      <c r="O208" s="5"/>
      <c r="P208" s="114"/>
      <c r="Q208" s="115"/>
    </row>
    <row r="209" spans="5:17" x14ac:dyDescent="0.3">
      <c r="E209" s="108"/>
      <c r="F209" s="112"/>
      <c r="G209" s="113"/>
      <c r="I209" s="81"/>
      <c r="O209" s="5"/>
      <c r="P209" s="114"/>
      <c r="Q209" s="115"/>
    </row>
    <row r="210" spans="5:17" x14ac:dyDescent="0.3">
      <c r="E210" s="108"/>
      <c r="F210" s="112"/>
      <c r="G210" s="113"/>
      <c r="I210" s="81"/>
      <c r="O210" s="111"/>
      <c r="P210" s="116"/>
      <c r="Q210" s="115"/>
    </row>
    <row r="211" spans="5:17" x14ac:dyDescent="0.3">
      <c r="E211" s="108"/>
      <c r="F211" s="112"/>
      <c r="G211" s="113"/>
      <c r="I211" s="81"/>
      <c r="O211" s="5"/>
      <c r="P211" s="114"/>
      <c r="Q211" s="115"/>
    </row>
    <row r="212" spans="5:17" x14ac:dyDescent="0.3">
      <c r="E212" s="108"/>
      <c r="F212" s="112"/>
      <c r="G212" s="113"/>
      <c r="I212" s="81"/>
      <c r="O212" s="5"/>
      <c r="P212" s="114"/>
      <c r="Q212" s="115"/>
    </row>
    <row r="213" spans="5:17" x14ac:dyDescent="0.3">
      <c r="E213" s="108"/>
      <c r="F213" s="112"/>
      <c r="G213" s="113"/>
      <c r="I213" s="81"/>
      <c r="O213" s="5"/>
      <c r="P213" s="114"/>
      <c r="Q213" s="115"/>
    </row>
    <row r="214" spans="5:17" x14ac:dyDescent="0.3">
      <c r="E214" s="108"/>
      <c r="F214" s="112"/>
      <c r="G214" s="113"/>
      <c r="I214" s="81"/>
      <c r="O214" s="5"/>
      <c r="P214" s="114"/>
      <c r="Q214" s="115"/>
    </row>
    <row r="215" spans="5:17" x14ac:dyDescent="0.3">
      <c r="E215" s="108"/>
      <c r="F215" s="112"/>
      <c r="G215" s="113"/>
      <c r="I215" s="81"/>
      <c r="O215" s="5"/>
      <c r="P215" s="114"/>
      <c r="Q215" s="115"/>
    </row>
    <row r="216" spans="5:17" x14ac:dyDescent="0.3">
      <c r="E216" s="108"/>
      <c r="F216" s="112"/>
      <c r="G216" s="113"/>
      <c r="I216" s="81"/>
      <c r="O216" s="5"/>
      <c r="P216" s="116"/>
      <c r="Q216" s="115"/>
    </row>
    <row r="217" spans="5:17" x14ac:dyDescent="0.3">
      <c r="E217" s="108"/>
      <c r="F217" s="112"/>
      <c r="G217" s="113"/>
      <c r="I217" s="81"/>
      <c r="O217" s="5"/>
      <c r="P217" s="114"/>
      <c r="Q217" s="115"/>
    </row>
    <row r="218" spans="5:17" x14ac:dyDescent="0.3">
      <c r="E218" s="108"/>
      <c r="F218" s="112"/>
      <c r="G218" s="113"/>
      <c r="I218" s="81"/>
      <c r="O218" s="5"/>
      <c r="P218" s="114"/>
      <c r="Q218" s="115"/>
    </row>
    <row r="219" spans="5:17" x14ac:dyDescent="0.3">
      <c r="E219" s="108"/>
      <c r="F219" s="112"/>
      <c r="G219" s="113"/>
      <c r="I219" s="81"/>
      <c r="O219" s="5"/>
      <c r="P219" s="114"/>
      <c r="Q219" s="115"/>
    </row>
    <row r="220" spans="5:17" x14ac:dyDescent="0.3">
      <c r="E220" s="108"/>
      <c r="F220" s="112"/>
      <c r="G220" s="113"/>
      <c r="I220" s="81"/>
      <c r="O220" s="5"/>
      <c r="P220" s="114"/>
      <c r="Q220" s="115"/>
    </row>
    <row r="221" spans="5:17" x14ac:dyDescent="0.3">
      <c r="E221" s="108"/>
      <c r="F221" s="112"/>
      <c r="G221" s="113"/>
      <c r="I221" s="81"/>
      <c r="O221" s="5"/>
      <c r="P221" s="114"/>
      <c r="Q221" s="115"/>
    </row>
    <row r="222" spans="5:17" x14ac:dyDescent="0.3">
      <c r="E222" s="108"/>
      <c r="F222" s="112"/>
      <c r="G222" s="113"/>
      <c r="I222" s="81"/>
      <c r="O222" s="5"/>
      <c r="P222" s="114"/>
      <c r="Q222" s="115"/>
    </row>
    <row r="223" spans="5:17" x14ac:dyDescent="0.3">
      <c r="E223" s="108"/>
      <c r="F223" s="112"/>
      <c r="G223" s="113"/>
      <c r="I223" s="81"/>
      <c r="O223" s="5"/>
      <c r="P223" s="114"/>
      <c r="Q223" s="115"/>
    </row>
    <row r="224" spans="5:17" x14ac:dyDescent="0.3">
      <c r="E224" s="108"/>
      <c r="F224" s="112"/>
      <c r="G224" s="113"/>
      <c r="I224" s="81"/>
      <c r="O224" s="5"/>
      <c r="P224" s="114"/>
      <c r="Q224" s="115"/>
    </row>
    <row r="225" spans="5:17" x14ac:dyDescent="0.3">
      <c r="E225" s="108"/>
      <c r="F225" s="112"/>
      <c r="G225" s="113"/>
      <c r="I225" s="81"/>
      <c r="O225" s="5"/>
      <c r="P225" s="114"/>
      <c r="Q225" s="115"/>
    </row>
    <row r="226" spans="5:17" x14ac:dyDescent="0.3">
      <c r="E226" s="108"/>
      <c r="F226" s="112"/>
      <c r="G226" s="113"/>
      <c r="I226" s="81"/>
      <c r="O226" s="5"/>
      <c r="P226" s="114"/>
      <c r="Q226" s="115"/>
    </row>
    <row r="227" spans="5:17" x14ac:dyDescent="0.3">
      <c r="E227" s="108"/>
      <c r="F227" s="112"/>
      <c r="G227" s="113"/>
      <c r="I227" s="81"/>
      <c r="O227" s="5"/>
      <c r="P227" s="114"/>
      <c r="Q227" s="115"/>
    </row>
    <row r="228" spans="5:17" x14ac:dyDescent="0.3">
      <c r="E228" s="108"/>
      <c r="F228" s="112"/>
      <c r="G228" s="113"/>
      <c r="I228" s="81"/>
      <c r="O228" s="5"/>
      <c r="P228" s="114"/>
      <c r="Q228" s="115"/>
    </row>
    <row r="229" spans="5:17" x14ac:dyDescent="0.3">
      <c r="E229" s="108"/>
      <c r="F229" s="112"/>
      <c r="G229" s="113"/>
      <c r="I229" s="81"/>
      <c r="O229" s="5"/>
      <c r="P229" s="114"/>
      <c r="Q229" s="115"/>
    </row>
    <row r="230" spans="5:17" x14ac:dyDescent="0.3">
      <c r="E230" s="108"/>
      <c r="F230" s="112"/>
      <c r="G230" s="113"/>
      <c r="I230" s="81"/>
      <c r="O230" s="5"/>
      <c r="P230" s="114"/>
      <c r="Q230" s="115"/>
    </row>
    <row r="231" spans="5:17" x14ac:dyDescent="0.3">
      <c r="E231" s="108"/>
      <c r="F231" s="112"/>
      <c r="G231" s="113"/>
      <c r="I231" s="81"/>
      <c r="O231" s="5"/>
      <c r="P231" s="114"/>
      <c r="Q231" s="115"/>
    </row>
    <row r="232" spans="5:17" x14ac:dyDescent="0.3">
      <c r="E232" s="108"/>
      <c r="F232" s="112"/>
      <c r="G232" s="113"/>
      <c r="I232" s="81"/>
      <c r="O232" s="5"/>
      <c r="P232" s="114"/>
      <c r="Q232" s="115"/>
    </row>
    <row r="233" spans="5:17" x14ac:dyDescent="0.3">
      <c r="E233" s="108"/>
      <c r="F233" s="112"/>
      <c r="G233" s="113"/>
      <c r="I233" s="81"/>
      <c r="O233" s="5"/>
      <c r="P233" s="114"/>
      <c r="Q233" s="115"/>
    </row>
    <row r="234" spans="5:17" x14ac:dyDescent="0.3">
      <c r="E234" s="108"/>
      <c r="F234" s="112"/>
      <c r="G234" s="113"/>
      <c r="I234" s="81"/>
      <c r="O234" s="5"/>
      <c r="P234" s="114"/>
      <c r="Q234" s="115"/>
    </row>
    <row r="235" spans="5:17" x14ac:dyDescent="0.3">
      <c r="E235" s="108"/>
      <c r="F235" s="112"/>
      <c r="G235" s="113"/>
      <c r="I235" s="81"/>
      <c r="O235" s="5"/>
      <c r="P235" s="114"/>
      <c r="Q235" s="115"/>
    </row>
    <row r="236" spans="5:17" x14ac:dyDescent="0.3">
      <c r="E236" s="108"/>
      <c r="F236" s="112"/>
      <c r="G236" s="113"/>
      <c r="I236" s="81"/>
      <c r="O236" s="5"/>
      <c r="P236" s="114"/>
      <c r="Q236" s="115"/>
    </row>
    <row r="237" spans="5:17" x14ac:dyDescent="0.3">
      <c r="E237" s="108"/>
      <c r="F237" s="112"/>
      <c r="G237" s="113"/>
      <c r="I237" s="81"/>
      <c r="O237" s="5"/>
      <c r="P237" s="114"/>
      <c r="Q237" s="115"/>
    </row>
    <row r="238" spans="5:17" x14ac:dyDescent="0.3">
      <c r="E238" s="108"/>
      <c r="F238" s="112"/>
      <c r="G238" s="113"/>
      <c r="I238" s="81"/>
      <c r="O238" s="5"/>
      <c r="P238" s="114"/>
      <c r="Q238" s="115"/>
    </row>
    <row r="239" spans="5:17" x14ac:dyDescent="0.3">
      <c r="E239" s="108"/>
      <c r="F239" s="112"/>
      <c r="G239" s="113"/>
      <c r="I239" s="81"/>
      <c r="O239" s="5"/>
      <c r="P239" s="114"/>
      <c r="Q239" s="115"/>
    </row>
    <row r="240" spans="5:17" x14ac:dyDescent="0.3">
      <c r="E240" s="108"/>
      <c r="F240" s="112"/>
      <c r="G240" s="113"/>
      <c r="I240" s="81"/>
      <c r="O240" s="5"/>
      <c r="P240" s="114"/>
      <c r="Q240" s="115"/>
    </row>
    <row r="241" spans="5:17" x14ac:dyDescent="0.3">
      <c r="E241" s="108"/>
      <c r="F241" s="112"/>
      <c r="G241" s="113"/>
      <c r="I241" s="81"/>
      <c r="O241" s="5"/>
      <c r="P241" s="114"/>
      <c r="Q241" s="115"/>
    </row>
    <row r="242" spans="5:17" x14ac:dyDescent="0.3">
      <c r="E242" s="108"/>
      <c r="F242" s="112"/>
      <c r="G242" s="113"/>
      <c r="I242" s="81"/>
      <c r="O242" s="5"/>
      <c r="P242" s="114"/>
      <c r="Q242" s="115"/>
    </row>
    <row r="243" spans="5:17" x14ac:dyDescent="0.3">
      <c r="E243" s="108"/>
      <c r="F243" s="112"/>
      <c r="G243" s="113"/>
      <c r="I243" s="81"/>
      <c r="O243" s="5"/>
      <c r="P243" s="114"/>
      <c r="Q243" s="115"/>
    </row>
    <row r="244" spans="5:17" x14ac:dyDescent="0.3">
      <c r="E244" s="108"/>
      <c r="F244" s="112"/>
      <c r="G244" s="113"/>
      <c r="I244" s="81"/>
      <c r="O244" s="5"/>
      <c r="P244" s="116"/>
      <c r="Q244" s="115"/>
    </row>
    <row r="245" spans="5:17" x14ac:dyDescent="0.3">
      <c r="E245" s="108"/>
      <c r="F245" s="112"/>
      <c r="G245" s="113"/>
      <c r="I245" s="81"/>
      <c r="O245" s="5"/>
      <c r="P245" s="114"/>
      <c r="Q245" s="115"/>
    </row>
    <row r="246" spans="5:17" x14ac:dyDescent="0.3">
      <c r="E246" s="108"/>
      <c r="F246" s="112"/>
      <c r="G246" s="113"/>
      <c r="I246" s="81"/>
      <c r="O246" s="5"/>
      <c r="P246" s="114"/>
      <c r="Q246" s="115"/>
    </row>
    <row r="247" spans="5:17" x14ac:dyDescent="0.3">
      <c r="E247" s="108"/>
      <c r="F247" s="112"/>
      <c r="G247" s="113"/>
      <c r="I247" s="81"/>
      <c r="O247" s="5"/>
      <c r="P247" s="114"/>
      <c r="Q247" s="115"/>
    </row>
    <row r="248" spans="5:17" x14ac:dyDescent="0.3">
      <c r="E248" s="108"/>
      <c r="F248" s="112"/>
      <c r="G248" s="113"/>
      <c r="I248" s="81"/>
      <c r="O248" s="5"/>
      <c r="P248" s="114"/>
      <c r="Q248" s="115"/>
    </row>
    <row r="249" spans="5:17" x14ac:dyDescent="0.3">
      <c r="E249" s="108"/>
      <c r="F249" s="112"/>
      <c r="G249" s="113"/>
      <c r="I249" s="81"/>
      <c r="O249" s="5"/>
      <c r="P249" s="114"/>
      <c r="Q249" s="115"/>
    </row>
    <row r="250" spans="5:17" x14ac:dyDescent="0.3">
      <c r="E250" s="108"/>
      <c r="F250" s="112"/>
      <c r="G250" s="113"/>
      <c r="I250" s="81"/>
      <c r="O250" s="5"/>
      <c r="P250" s="114"/>
      <c r="Q250" s="115"/>
    </row>
    <row r="251" spans="5:17" x14ac:dyDescent="0.3">
      <c r="E251" s="108"/>
      <c r="F251" s="112"/>
      <c r="G251" s="113"/>
      <c r="I251" s="81"/>
      <c r="O251" s="5"/>
      <c r="P251" s="114"/>
      <c r="Q251" s="115"/>
    </row>
    <row r="252" spans="5:17" x14ac:dyDescent="0.3">
      <c r="E252" s="108"/>
      <c r="F252" s="112"/>
      <c r="G252" s="113"/>
      <c r="I252" s="81"/>
      <c r="O252" s="5"/>
      <c r="P252" s="114"/>
      <c r="Q252" s="115"/>
    </row>
    <row r="253" spans="5:17" x14ac:dyDescent="0.3">
      <c r="E253" s="108"/>
      <c r="F253" s="112"/>
      <c r="G253" s="113"/>
      <c r="I253" s="81"/>
      <c r="O253" s="5"/>
      <c r="P253" s="114"/>
      <c r="Q253" s="115"/>
    </row>
    <row r="254" spans="5:17" x14ac:dyDescent="0.3">
      <c r="E254" s="108"/>
      <c r="F254" s="112"/>
      <c r="G254" s="113"/>
      <c r="I254" s="81"/>
      <c r="O254" s="5"/>
      <c r="P254" s="116"/>
      <c r="Q254" s="115"/>
    </row>
    <row r="255" spans="5:17" x14ac:dyDescent="0.3">
      <c r="E255" s="108"/>
      <c r="F255" s="112"/>
      <c r="G255" s="113"/>
      <c r="I255" s="81"/>
      <c r="O255" s="5"/>
      <c r="P255" s="114"/>
      <c r="Q255" s="115"/>
    </row>
    <row r="256" spans="5:17" x14ac:dyDescent="0.3">
      <c r="E256" s="108"/>
      <c r="F256" s="112"/>
      <c r="G256" s="113"/>
      <c r="I256" s="81"/>
      <c r="O256" s="5"/>
      <c r="P256" s="114"/>
      <c r="Q256" s="115"/>
    </row>
    <row r="257" spans="5:17" x14ac:dyDescent="0.3">
      <c r="E257" s="108"/>
      <c r="F257" s="112"/>
      <c r="G257" s="113"/>
      <c r="I257" s="81"/>
      <c r="O257" s="5"/>
      <c r="P257" s="114"/>
      <c r="Q257" s="115"/>
    </row>
    <row r="258" spans="5:17" x14ac:dyDescent="0.3">
      <c r="E258" s="108"/>
      <c r="F258" s="112"/>
      <c r="G258" s="113"/>
      <c r="I258" s="81"/>
      <c r="O258" s="5"/>
      <c r="P258" s="114"/>
      <c r="Q258" s="115"/>
    </row>
    <row r="259" spans="5:17" x14ac:dyDescent="0.3">
      <c r="E259" s="108"/>
      <c r="F259" s="112"/>
      <c r="G259" s="113"/>
      <c r="I259" s="81"/>
      <c r="O259" s="5"/>
      <c r="P259" s="114"/>
      <c r="Q259" s="115"/>
    </row>
    <row r="260" spans="5:17" x14ac:dyDescent="0.3">
      <c r="E260" s="108"/>
      <c r="F260" s="112"/>
      <c r="G260" s="113"/>
      <c r="I260" s="81"/>
      <c r="O260" s="5"/>
      <c r="P260" s="114"/>
      <c r="Q260" s="115"/>
    </row>
    <row r="261" spans="5:17" x14ac:dyDescent="0.3">
      <c r="E261" s="108"/>
      <c r="F261" s="112"/>
      <c r="G261" s="113"/>
      <c r="I261" s="81"/>
      <c r="O261" s="5"/>
      <c r="P261" s="114"/>
      <c r="Q261" s="115"/>
    </row>
    <row r="262" spans="5:17" x14ac:dyDescent="0.3">
      <c r="E262" s="108"/>
      <c r="F262" s="112"/>
      <c r="G262" s="113"/>
      <c r="I262" s="81"/>
      <c r="O262" s="5"/>
      <c r="P262" s="114"/>
      <c r="Q262" s="115"/>
    </row>
    <row r="263" spans="5:17" x14ac:dyDescent="0.3">
      <c r="E263" s="108"/>
      <c r="F263" s="112"/>
      <c r="G263" s="113"/>
      <c r="I263" s="81"/>
      <c r="O263" s="5"/>
      <c r="P263" s="114"/>
      <c r="Q263" s="115"/>
    </row>
    <row r="264" spans="5:17" x14ac:dyDescent="0.3">
      <c r="E264" s="108"/>
      <c r="F264" s="112"/>
      <c r="G264" s="113"/>
      <c r="I264" s="81"/>
      <c r="O264" s="5"/>
      <c r="P264" s="114"/>
      <c r="Q264" s="115"/>
    </row>
    <row r="265" spans="5:17" x14ac:dyDescent="0.3">
      <c r="E265" s="108"/>
      <c r="F265" s="112"/>
      <c r="G265" s="113"/>
      <c r="I265" s="81"/>
      <c r="O265" s="5"/>
      <c r="P265" s="114"/>
      <c r="Q265" s="115"/>
    </row>
    <row r="266" spans="5:17" x14ac:dyDescent="0.3">
      <c r="E266" s="108"/>
      <c r="F266" s="112"/>
      <c r="G266" s="113"/>
      <c r="I266" s="81"/>
      <c r="O266" s="5"/>
      <c r="P266" s="114"/>
      <c r="Q266" s="115"/>
    </row>
    <row r="267" spans="5:17" x14ac:dyDescent="0.3">
      <c r="E267" s="108"/>
      <c r="F267" s="112"/>
      <c r="G267" s="113"/>
      <c r="I267" s="81"/>
      <c r="O267" s="5"/>
      <c r="P267" s="114"/>
      <c r="Q267" s="115"/>
    </row>
    <row r="268" spans="5:17" x14ac:dyDescent="0.3">
      <c r="E268" s="108"/>
      <c r="F268" s="112"/>
      <c r="G268" s="113"/>
      <c r="I268" s="81"/>
      <c r="O268" s="5"/>
      <c r="P268" s="114"/>
      <c r="Q268" s="115"/>
    </row>
    <row r="269" spans="5:17" x14ac:dyDescent="0.3">
      <c r="E269" s="108"/>
      <c r="F269" s="112"/>
      <c r="G269" s="113"/>
      <c r="I269" s="81"/>
      <c r="O269" s="5"/>
      <c r="P269" s="114"/>
      <c r="Q269" s="115"/>
    </row>
    <row r="270" spans="5:17" x14ac:dyDescent="0.3">
      <c r="E270" s="108"/>
      <c r="F270" s="112"/>
      <c r="G270" s="113"/>
      <c r="I270" s="81"/>
      <c r="O270" s="5"/>
      <c r="P270" s="114"/>
      <c r="Q270" s="115"/>
    </row>
    <row r="271" spans="5:17" x14ac:dyDescent="0.3">
      <c r="E271" s="108"/>
      <c r="F271" s="112"/>
      <c r="G271" s="113"/>
      <c r="I271" s="81"/>
      <c r="O271" s="5"/>
      <c r="P271" s="114"/>
      <c r="Q271" s="115"/>
    </row>
    <row r="272" spans="5:17" x14ac:dyDescent="0.3">
      <c r="E272" s="108"/>
      <c r="F272" s="112"/>
      <c r="G272" s="113"/>
      <c r="I272" s="81"/>
      <c r="O272" s="5"/>
      <c r="P272" s="114"/>
      <c r="Q272" s="115"/>
    </row>
    <row r="273" spans="5:17" x14ac:dyDescent="0.3">
      <c r="E273" s="108"/>
      <c r="F273" s="112"/>
      <c r="G273" s="113"/>
      <c r="I273" s="81"/>
      <c r="O273" s="5"/>
      <c r="P273" s="114"/>
      <c r="Q273" s="115"/>
    </row>
    <row r="274" spans="5:17" x14ac:dyDescent="0.3">
      <c r="E274" s="108"/>
      <c r="F274" s="112"/>
      <c r="G274" s="113"/>
      <c r="I274" s="81"/>
      <c r="O274" s="5"/>
      <c r="P274" s="114"/>
      <c r="Q274" s="115"/>
    </row>
    <row r="275" spans="5:17" x14ac:dyDescent="0.3">
      <c r="E275" s="108"/>
      <c r="F275" s="112"/>
      <c r="G275" s="113"/>
      <c r="I275" s="81"/>
      <c r="O275" s="5"/>
      <c r="P275" s="114"/>
      <c r="Q275" s="115"/>
    </row>
    <row r="276" spans="5:17" x14ac:dyDescent="0.3">
      <c r="E276" s="108"/>
      <c r="F276" s="112"/>
      <c r="G276" s="113"/>
      <c r="I276" s="81"/>
      <c r="O276" s="5"/>
      <c r="P276" s="114"/>
      <c r="Q276" s="115"/>
    </row>
    <row r="277" spans="5:17" x14ac:dyDescent="0.3">
      <c r="E277" s="108"/>
      <c r="F277" s="112"/>
      <c r="G277" s="113"/>
      <c r="I277" s="81"/>
      <c r="O277" s="5"/>
      <c r="P277" s="114"/>
      <c r="Q277" s="115"/>
    </row>
    <row r="278" spans="5:17" x14ac:dyDescent="0.3">
      <c r="E278" s="108"/>
      <c r="F278" s="112"/>
      <c r="G278" s="113"/>
      <c r="I278" s="81"/>
      <c r="O278" s="5"/>
      <c r="P278" s="114"/>
      <c r="Q278" s="115"/>
    </row>
    <row r="279" spans="5:17" x14ac:dyDescent="0.3">
      <c r="E279" s="108"/>
      <c r="F279" s="112"/>
      <c r="G279" s="113"/>
      <c r="I279" s="81"/>
      <c r="O279" s="5"/>
      <c r="P279" s="114"/>
      <c r="Q279" s="115"/>
    </row>
    <row r="280" spans="5:17" x14ac:dyDescent="0.3">
      <c r="E280" s="108"/>
      <c r="F280" s="112"/>
      <c r="G280" s="113"/>
      <c r="I280" s="81"/>
      <c r="O280" s="5"/>
      <c r="P280" s="114"/>
      <c r="Q280" s="115"/>
    </row>
    <row r="281" spans="5:17" x14ac:dyDescent="0.3">
      <c r="E281" s="108"/>
      <c r="F281" s="112"/>
      <c r="G281" s="113"/>
      <c r="I281" s="81"/>
      <c r="O281" s="5"/>
      <c r="P281" s="114"/>
      <c r="Q281" s="115"/>
    </row>
    <row r="282" spans="5:17" x14ac:dyDescent="0.3">
      <c r="E282" s="108"/>
      <c r="F282" s="112"/>
      <c r="G282" s="113"/>
      <c r="I282" s="81"/>
      <c r="O282" s="5"/>
      <c r="P282" s="114"/>
      <c r="Q282" s="115"/>
    </row>
    <row r="283" spans="5:17" x14ac:dyDescent="0.3">
      <c r="E283" s="108"/>
      <c r="F283" s="112"/>
      <c r="G283" s="113"/>
      <c r="I283" s="81"/>
      <c r="O283" s="5"/>
      <c r="P283" s="114"/>
      <c r="Q283" s="115"/>
    </row>
    <row r="284" spans="5:17" x14ac:dyDescent="0.3">
      <c r="E284" s="108"/>
      <c r="F284" s="112"/>
      <c r="G284" s="113"/>
      <c r="I284" s="81"/>
      <c r="O284" s="5"/>
      <c r="P284" s="114"/>
      <c r="Q284" s="115"/>
    </row>
    <row r="285" spans="5:17" x14ac:dyDescent="0.3">
      <c r="E285" s="108"/>
      <c r="F285" s="112"/>
      <c r="G285" s="113"/>
      <c r="I285" s="81"/>
      <c r="O285" s="5"/>
      <c r="P285" s="114"/>
      <c r="Q285" s="115"/>
    </row>
    <row r="286" spans="5:17" x14ac:dyDescent="0.3">
      <c r="E286" s="108"/>
      <c r="F286" s="112"/>
      <c r="G286" s="113"/>
      <c r="I286" s="81"/>
      <c r="O286" s="5"/>
      <c r="P286" s="114"/>
      <c r="Q286" s="115"/>
    </row>
    <row r="287" spans="5:17" x14ac:dyDescent="0.3">
      <c r="E287" s="108"/>
      <c r="F287" s="112"/>
      <c r="G287" s="113"/>
      <c r="I287" s="81"/>
      <c r="O287" s="5"/>
      <c r="P287" s="114"/>
      <c r="Q287" s="115"/>
    </row>
    <row r="288" spans="5:17" x14ac:dyDescent="0.3">
      <c r="E288" s="108"/>
      <c r="F288" s="112"/>
      <c r="G288" s="113"/>
      <c r="I288" s="81"/>
      <c r="O288" s="5"/>
      <c r="P288" s="114"/>
      <c r="Q288" s="115"/>
    </row>
    <row r="289" spans="5:17" x14ac:dyDescent="0.3">
      <c r="E289" s="108"/>
      <c r="F289" s="112"/>
      <c r="G289" s="113"/>
      <c r="I289" s="81"/>
      <c r="O289" s="5"/>
      <c r="P289" s="114"/>
      <c r="Q289" s="115"/>
    </row>
    <row r="290" spans="5:17" x14ac:dyDescent="0.3">
      <c r="E290" s="108"/>
      <c r="F290" s="112"/>
      <c r="G290" s="113"/>
      <c r="I290" s="81"/>
      <c r="O290" s="5"/>
      <c r="P290" s="114"/>
      <c r="Q290" s="115"/>
    </row>
    <row r="291" spans="5:17" x14ac:dyDescent="0.3">
      <c r="E291" s="108"/>
      <c r="F291" s="112"/>
      <c r="G291" s="113"/>
      <c r="I291" s="81"/>
      <c r="O291" s="5"/>
      <c r="P291" s="114"/>
      <c r="Q291" s="115"/>
    </row>
    <row r="292" spans="5:17" x14ac:dyDescent="0.3">
      <c r="E292" s="108"/>
      <c r="F292" s="112"/>
      <c r="G292" s="113"/>
      <c r="I292" s="81"/>
      <c r="O292" s="119"/>
      <c r="P292" s="116"/>
      <c r="Q292" s="115"/>
    </row>
    <row r="293" spans="5:17" x14ac:dyDescent="0.3">
      <c r="E293" s="108"/>
      <c r="F293" s="112"/>
      <c r="G293" s="113"/>
      <c r="I293" s="81"/>
      <c r="O293" s="5"/>
      <c r="P293" s="114"/>
      <c r="Q293" s="115"/>
    </row>
    <row r="294" spans="5:17" x14ac:dyDescent="0.3">
      <c r="E294" s="108"/>
      <c r="F294" s="112"/>
      <c r="G294" s="113"/>
      <c r="I294" s="81"/>
      <c r="O294" s="5"/>
      <c r="P294" s="114"/>
      <c r="Q294" s="115"/>
    </row>
    <row r="295" spans="5:17" x14ac:dyDescent="0.3">
      <c r="E295" s="108"/>
      <c r="F295" s="112"/>
      <c r="G295" s="113"/>
      <c r="I295" s="81"/>
      <c r="O295" s="5"/>
      <c r="P295" s="114"/>
      <c r="Q295" s="115"/>
    </row>
    <row r="296" spans="5:17" x14ac:dyDescent="0.3">
      <c r="E296" s="108"/>
      <c r="F296" s="112"/>
      <c r="G296" s="113"/>
      <c r="I296" s="81"/>
      <c r="O296" s="5"/>
      <c r="P296" s="114"/>
      <c r="Q296" s="115"/>
    </row>
    <row r="297" spans="5:17" x14ac:dyDescent="0.3">
      <c r="E297" s="108"/>
      <c r="F297" s="112"/>
      <c r="G297" s="113"/>
      <c r="I297" s="81"/>
      <c r="O297" s="5"/>
      <c r="P297" s="116"/>
      <c r="Q297" s="115"/>
    </row>
    <row r="298" spans="5:17" x14ac:dyDescent="0.3">
      <c r="E298" s="108"/>
      <c r="F298" s="112"/>
      <c r="G298" s="113"/>
      <c r="I298" s="81"/>
      <c r="O298" s="5"/>
      <c r="P298" s="114"/>
      <c r="Q298" s="115"/>
    </row>
    <row r="299" spans="5:17" x14ac:dyDescent="0.3">
      <c r="E299" s="108"/>
      <c r="F299" s="112"/>
      <c r="G299" s="113"/>
      <c r="I299" s="81"/>
      <c r="O299" s="5"/>
      <c r="P299" s="114"/>
      <c r="Q299" s="115"/>
    </row>
    <row r="300" spans="5:17" x14ac:dyDescent="0.3">
      <c r="E300" s="108"/>
      <c r="F300" s="112"/>
      <c r="G300" s="113"/>
      <c r="I300" s="81"/>
      <c r="O300" s="5"/>
      <c r="P300" s="114"/>
      <c r="Q300" s="115"/>
    </row>
    <row r="301" spans="5:17" x14ac:dyDescent="0.3">
      <c r="E301" s="108"/>
      <c r="F301" s="112"/>
      <c r="G301" s="113"/>
      <c r="I301" s="81"/>
      <c r="O301" s="5"/>
      <c r="P301" s="114"/>
      <c r="Q301" s="115"/>
    </row>
    <row r="302" spans="5:17" x14ac:dyDescent="0.3">
      <c r="E302" s="108"/>
      <c r="F302" s="112"/>
      <c r="G302" s="113"/>
      <c r="I302" s="81"/>
      <c r="O302" s="5"/>
      <c r="P302" s="114"/>
      <c r="Q302" s="115"/>
    </row>
    <row r="303" spans="5:17" x14ac:dyDescent="0.3">
      <c r="E303" s="108"/>
      <c r="F303" s="112"/>
      <c r="G303" s="113"/>
      <c r="I303" s="81"/>
      <c r="O303" s="5"/>
      <c r="P303" s="114"/>
      <c r="Q303" s="115"/>
    </row>
    <row r="304" spans="5:17" x14ac:dyDescent="0.3">
      <c r="E304" s="108"/>
      <c r="F304" s="112"/>
      <c r="G304" s="113"/>
      <c r="I304" s="81"/>
      <c r="O304" s="5"/>
      <c r="P304" s="114"/>
      <c r="Q304" s="115"/>
    </row>
    <row r="305" spans="5:49" x14ac:dyDescent="0.3">
      <c r="E305" s="108"/>
      <c r="F305" s="112"/>
      <c r="G305" s="113"/>
      <c r="I305" s="81"/>
      <c r="O305" s="5"/>
      <c r="P305" s="114"/>
      <c r="Q305" s="115"/>
    </row>
    <row r="306" spans="5:49" x14ac:dyDescent="0.3">
      <c r="E306" s="108"/>
      <c r="F306" s="112"/>
      <c r="G306" s="113"/>
      <c r="I306" s="81"/>
      <c r="O306" s="5"/>
      <c r="P306" s="114"/>
      <c r="Q306" s="115"/>
    </row>
    <row r="307" spans="5:49" x14ac:dyDescent="0.3">
      <c r="E307" s="108"/>
      <c r="F307" s="112"/>
      <c r="G307" s="113"/>
      <c r="I307" s="81"/>
      <c r="O307" s="5"/>
      <c r="P307" s="114"/>
      <c r="Q307" s="11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8"/>
      <c r="F308" s="112"/>
      <c r="G308" s="113"/>
      <c r="I308" s="81"/>
      <c r="O308" s="5"/>
      <c r="P308" s="114"/>
      <c r="Q308" s="11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10"/>
      <c r="G309" s="41"/>
      <c r="O309" s="5"/>
      <c r="P309" s="114"/>
      <c r="Q309" s="11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10"/>
      <c r="G310" s="41"/>
      <c r="O310" s="5"/>
      <c r="P310" s="114"/>
      <c r="Q310" s="11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10"/>
      <c r="G311" s="41"/>
      <c r="O311" s="5"/>
      <c r="P311" s="116"/>
      <c r="Q311" s="11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10"/>
      <c r="G312" s="41"/>
      <c r="O312" s="5"/>
      <c r="P312" s="114"/>
      <c r="Q312" s="11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10"/>
      <c r="G313" s="41"/>
      <c r="O313" s="5"/>
      <c r="P313" s="114"/>
      <c r="Q313" s="11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10"/>
      <c r="G314" s="41"/>
      <c r="O314" s="5"/>
      <c r="P314" s="114"/>
      <c r="Q314" s="11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10"/>
      <c r="G315" s="41"/>
      <c r="O315" s="5"/>
      <c r="P315" s="114"/>
      <c r="Q315" s="11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10"/>
      <c r="G316" s="41"/>
      <c r="O316" s="2"/>
      <c r="P316" s="110"/>
      <c r="Q316" s="41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10"/>
      <c r="G317" s="41"/>
      <c r="O317" s="2"/>
      <c r="P317" s="110"/>
      <c r="Q317" s="41"/>
    </row>
    <row r="318" spans="5:49" x14ac:dyDescent="0.3">
      <c r="E318" s="2"/>
      <c r="F318" s="110"/>
      <c r="G318" s="41"/>
      <c r="O318" s="2"/>
      <c r="P318" s="110"/>
      <c r="Q318" s="41"/>
    </row>
    <row r="319" spans="5:49" x14ac:dyDescent="0.3">
      <c r="E319" s="2"/>
      <c r="F319" s="110"/>
      <c r="G319" s="41"/>
      <c r="O319" s="2"/>
      <c r="P319" s="110"/>
      <c r="Q319" s="41"/>
    </row>
    <row r="320" spans="5:49" x14ac:dyDescent="0.3">
      <c r="E320" s="2"/>
      <c r="F320" s="110"/>
      <c r="G320" s="41"/>
      <c r="O320" s="2"/>
      <c r="P320" s="110"/>
      <c r="Q320" s="41"/>
    </row>
    <row r="321" spans="5:17" x14ac:dyDescent="0.3">
      <c r="E321" s="2"/>
      <c r="F321" s="110"/>
      <c r="G321" s="41"/>
      <c r="O321" s="2"/>
      <c r="P321" s="110"/>
      <c r="Q321" s="41"/>
    </row>
    <row r="322" spans="5:17" x14ac:dyDescent="0.3">
      <c r="E322" s="2"/>
      <c r="F322" s="110"/>
      <c r="G322" s="41"/>
      <c r="O322" s="2"/>
      <c r="P322" s="110"/>
      <c r="Q322" s="41"/>
    </row>
    <row r="323" spans="5:17" x14ac:dyDescent="0.3">
      <c r="E323" s="2"/>
      <c r="F323" s="110"/>
      <c r="G323" s="41"/>
      <c r="O323" s="2"/>
      <c r="P323" s="110"/>
      <c r="Q323" s="41"/>
    </row>
    <row r="324" spans="5:17" x14ac:dyDescent="0.3">
      <c r="E324" s="2"/>
      <c r="F324" s="110"/>
      <c r="G324" s="41"/>
      <c r="O324" s="2"/>
      <c r="P324" s="110"/>
      <c r="Q324" s="41"/>
    </row>
    <row r="325" spans="5:17" x14ac:dyDescent="0.3">
      <c r="E325" s="2"/>
      <c r="F325" s="110"/>
      <c r="G325" s="41"/>
      <c r="O325" s="2"/>
      <c r="P325" s="110"/>
      <c r="Q325" s="41"/>
    </row>
    <row r="326" spans="5:17" x14ac:dyDescent="0.3">
      <c r="E326" s="2"/>
      <c r="F326" s="110"/>
      <c r="G326" s="41"/>
      <c r="O326" s="2"/>
      <c r="P326" s="110"/>
      <c r="Q326" s="41"/>
    </row>
    <row r="327" spans="5:17" x14ac:dyDescent="0.3">
      <c r="E327" s="2"/>
      <c r="F327" s="110"/>
      <c r="G327" s="41"/>
      <c r="O327" s="2"/>
      <c r="P327" s="110"/>
      <c r="Q327" s="41"/>
    </row>
    <row r="328" spans="5:17" x14ac:dyDescent="0.3">
      <c r="E328" s="2"/>
      <c r="F328" s="110"/>
      <c r="G328" s="41"/>
      <c r="O328" s="2"/>
      <c r="P328" s="110"/>
      <c r="Q328" s="41"/>
    </row>
    <row r="329" spans="5:17" x14ac:dyDescent="0.3">
      <c r="E329" s="2"/>
      <c r="F329" s="110"/>
      <c r="G329" s="41"/>
      <c r="O329" s="2"/>
      <c r="P329" s="110"/>
      <c r="Q329" s="41"/>
    </row>
    <row r="330" spans="5:17" x14ac:dyDescent="0.3">
      <c r="E330" s="2"/>
      <c r="F330" s="110"/>
      <c r="G330" s="41"/>
      <c r="O330" s="2"/>
      <c r="P330" s="110"/>
      <c r="Q330" s="41"/>
    </row>
    <row r="331" spans="5:17" x14ac:dyDescent="0.3">
      <c r="E331" s="2"/>
      <c r="F331" s="110"/>
      <c r="G331" s="41"/>
      <c r="O331" s="2"/>
      <c r="P331" s="110"/>
      <c r="Q331" s="41"/>
    </row>
    <row r="332" spans="5:17" x14ac:dyDescent="0.3">
      <c r="E332" s="2"/>
      <c r="F332" s="110"/>
      <c r="G332" s="41"/>
      <c r="O332" s="2"/>
      <c r="P332" s="110"/>
      <c r="Q332" s="41"/>
    </row>
    <row r="333" spans="5:17" x14ac:dyDescent="0.3">
      <c r="E333" s="2"/>
      <c r="F333" s="110"/>
      <c r="G333" s="41"/>
      <c r="O333" s="2"/>
      <c r="P333" s="110"/>
      <c r="Q333" s="41"/>
    </row>
    <row r="334" spans="5:17" x14ac:dyDescent="0.3">
      <c r="E334" s="2"/>
      <c r="F334" s="110"/>
      <c r="G334" s="41"/>
      <c r="O334" s="2"/>
      <c r="P334" s="110"/>
      <c r="Q334" s="41"/>
    </row>
    <row r="335" spans="5:17" x14ac:dyDescent="0.3">
      <c r="E335" s="2"/>
      <c r="F335" s="110"/>
      <c r="G335" s="41"/>
      <c r="O335" s="2"/>
      <c r="P335" s="110"/>
      <c r="Q335" s="41"/>
    </row>
    <row r="336" spans="5:17" x14ac:dyDescent="0.3">
      <c r="E336" s="2"/>
      <c r="F336" s="110"/>
      <c r="G336" s="41"/>
      <c r="O336" s="2"/>
      <c r="P336" s="110"/>
      <c r="Q336" s="41"/>
    </row>
    <row r="337" spans="5:17" x14ac:dyDescent="0.3">
      <c r="E337" s="2"/>
      <c r="F337" s="110"/>
      <c r="G337" s="41"/>
      <c r="O337" s="2"/>
      <c r="P337" s="110"/>
      <c r="Q337" s="41"/>
    </row>
    <row r="338" spans="5:17" x14ac:dyDescent="0.3">
      <c r="E338" s="2"/>
      <c r="F338" s="110"/>
      <c r="G338" s="41"/>
      <c r="O338" s="2"/>
      <c r="P338" s="110"/>
      <c r="Q338" s="41"/>
    </row>
    <row r="339" spans="5:17" x14ac:dyDescent="0.3">
      <c r="E339" s="2"/>
      <c r="F339" s="110"/>
      <c r="G339" s="41"/>
      <c r="O339" s="2"/>
      <c r="P339" s="110"/>
      <c r="Q339" s="41"/>
    </row>
    <row r="340" spans="5:17" x14ac:dyDescent="0.3">
      <c r="E340" s="2"/>
      <c r="F340" s="110"/>
      <c r="G340" s="41"/>
      <c r="O340" s="2"/>
      <c r="P340" s="110"/>
      <c r="Q340" s="41"/>
    </row>
    <row r="341" spans="5:17" x14ac:dyDescent="0.3">
      <c r="E341" s="2"/>
      <c r="F341" s="110"/>
      <c r="G341" s="41"/>
      <c r="O341" s="2"/>
      <c r="P341" s="110"/>
      <c r="Q341" s="41"/>
    </row>
    <row r="342" spans="5:17" x14ac:dyDescent="0.3">
      <c r="E342" s="2"/>
      <c r="F342" s="110"/>
      <c r="G342" s="41"/>
      <c r="O342" s="2"/>
      <c r="P342" s="110"/>
      <c r="Q342" s="41"/>
    </row>
    <row r="343" spans="5:17" x14ac:dyDescent="0.3">
      <c r="E343" s="2"/>
      <c r="F343" s="110"/>
      <c r="G343" s="41"/>
      <c r="O343" s="2"/>
      <c r="P343" s="110"/>
      <c r="Q343" s="41"/>
    </row>
    <row r="344" spans="5:17" x14ac:dyDescent="0.3">
      <c r="E344" s="2"/>
      <c r="F344" s="110"/>
      <c r="G344" s="41"/>
      <c r="O344" s="2"/>
      <c r="P344" s="110"/>
      <c r="Q344" s="41"/>
    </row>
    <row r="345" spans="5:17" x14ac:dyDescent="0.3">
      <c r="E345" s="2"/>
      <c r="F345" s="110"/>
      <c r="G345" s="41"/>
      <c r="O345" s="2"/>
      <c r="P345" s="110"/>
      <c r="Q345" s="41"/>
    </row>
    <row r="346" spans="5:17" x14ac:dyDescent="0.3">
      <c r="E346" s="2"/>
      <c r="F346" s="110"/>
      <c r="G346" s="41"/>
      <c r="O346" s="2"/>
      <c r="P346" s="110"/>
      <c r="Q346" s="41"/>
    </row>
    <row r="347" spans="5:17" x14ac:dyDescent="0.3">
      <c r="E347" s="2"/>
      <c r="F347" s="110"/>
      <c r="G347" s="41"/>
      <c r="O347" s="2"/>
      <c r="P347" s="110"/>
      <c r="Q347" s="41"/>
    </row>
    <row r="348" spans="5:17" x14ac:dyDescent="0.3">
      <c r="E348" s="2"/>
      <c r="F348" s="110"/>
      <c r="G348" s="41"/>
      <c r="O348" s="2"/>
      <c r="P348" s="110"/>
      <c r="Q348" s="41"/>
    </row>
    <row r="349" spans="5:17" x14ac:dyDescent="0.3">
      <c r="E349" s="2"/>
      <c r="F349" s="110"/>
      <c r="G349" s="41"/>
      <c r="O349" s="2"/>
      <c r="P349" s="110"/>
      <c r="Q349" s="41"/>
    </row>
    <row r="350" spans="5:17" x14ac:dyDescent="0.3">
      <c r="E350" s="2"/>
      <c r="F350" s="110"/>
      <c r="G350" s="41"/>
      <c r="O350" s="2"/>
      <c r="P350" s="110"/>
      <c r="Q350" s="41"/>
    </row>
    <row r="351" spans="5:17" x14ac:dyDescent="0.3">
      <c r="E351" s="2"/>
      <c r="F351" s="110"/>
      <c r="G351" s="41"/>
      <c r="O351" s="2"/>
      <c r="P351" s="110"/>
      <c r="Q351" s="41"/>
    </row>
    <row r="352" spans="5:17" x14ac:dyDescent="0.3">
      <c r="E352" s="2"/>
      <c r="F352" s="110"/>
      <c r="G352" s="41"/>
      <c r="O352" s="2"/>
      <c r="P352" s="110"/>
      <c r="Q352" s="41"/>
    </row>
    <row r="353" spans="5:17" x14ac:dyDescent="0.3">
      <c r="E353" s="2"/>
      <c r="F353" s="110"/>
      <c r="G353" s="41"/>
      <c r="O353" s="2"/>
      <c r="P353" s="110"/>
      <c r="Q353" s="41"/>
    </row>
    <row r="354" spans="5:17" x14ac:dyDescent="0.3">
      <c r="E354" s="2"/>
      <c r="F354" s="110"/>
      <c r="G354" s="41"/>
      <c r="O354" s="2"/>
      <c r="P354" s="110"/>
      <c r="Q354" s="41"/>
    </row>
    <row r="355" spans="5:17" x14ac:dyDescent="0.3">
      <c r="E355" s="2"/>
      <c r="F355" s="110"/>
      <c r="G355" s="41"/>
      <c r="O355" s="2"/>
      <c r="P355" s="110"/>
      <c r="Q355" s="41"/>
    </row>
    <row r="356" spans="5:17" x14ac:dyDescent="0.3">
      <c r="E356" s="2"/>
      <c r="F356" s="110"/>
      <c r="G356" s="41"/>
      <c r="O356" s="2"/>
      <c r="P356" s="110"/>
      <c r="Q356" s="41"/>
    </row>
    <row r="357" spans="5:17" x14ac:dyDescent="0.3">
      <c r="E357" s="2"/>
      <c r="F357" s="110"/>
      <c r="G357" s="41"/>
      <c r="O357" s="2"/>
      <c r="P357" s="110"/>
      <c r="Q357" s="41"/>
    </row>
    <row r="358" spans="5:17" x14ac:dyDescent="0.3">
      <c r="E358" s="2"/>
      <c r="F358" s="110"/>
      <c r="G358" s="41"/>
      <c r="O358" s="2"/>
      <c r="P358" s="110"/>
      <c r="Q358" s="41"/>
    </row>
    <row r="359" spans="5:17" x14ac:dyDescent="0.3">
      <c r="E359" s="2"/>
      <c r="F359" s="110"/>
      <c r="G359" s="41"/>
      <c r="O359" s="2"/>
      <c r="P359" s="110"/>
      <c r="Q359" s="41"/>
    </row>
    <row r="360" spans="5:17" x14ac:dyDescent="0.3">
      <c r="E360" s="2"/>
      <c r="F360" s="110"/>
      <c r="G360" s="41"/>
      <c r="O360" s="2"/>
      <c r="P360" s="110"/>
      <c r="Q360" s="41"/>
    </row>
    <row r="361" spans="5:17" x14ac:dyDescent="0.3">
      <c r="E361" s="2"/>
      <c r="F361" s="110"/>
      <c r="G361" s="41"/>
      <c r="O361" s="2"/>
      <c r="P361" s="110"/>
      <c r="Q361" s="41"/>
    </row>
    <row r="362" spans="5:17" x14ac:dyDescent="0.3">
      <c r="E362" s="2"/>
      <c r="F362" s="110"/>
      <c r="G362" s="41"/>
      <c r="O362" s="2"/>
      <c r="P362" s="110"/>
      <c r="Q362" s="41"/>
    </row>
    <row r="363" spans="5:17" x14ac:dyDescent="0.3">
      <c r="E363" s="2"/>
      <c r="F363" s="110"/>
      <c r="G363" s="41"/>
      <c r="O363" s="2"/>
      <c r="P363" s="110"/>
      <c r="Q363" s="41"/>
    </row>
    <row r="364" spans="5:17" x14ac:dyDescent="0.3">
      <c r="E364" s="2"/>
      <c r="F364" s="110"/>
      <c r="G364" s="41"/>
      <c r="O364" s="2"/>
      <c r="P364" s="110"/>
      <c r="Q364" s="41"/>
    </row>
    <row r="365" spans="5:17" x14ac:dyDescent="0.3">
      <c r="E365" s="2"/>
      <c r="F365" s="110"/>
      <c r="G365" s="41"/>
      <c r="O365" s="2"/>
      <c r="P365" s="110"/>
      <c r="Q365" s="41"/>
    </row>
    <row r="366" spans="5:17" x14ac:dyDescent="0.3">
      <c r="E366" s="2"/>
      <c r="F366" s="110"/>
      <c r="G366" s="41"/>
      <c r="O366" s="2"/>
      <c r="P366" s="110"/>
      <c r="Q366" s="41"/>
    </row>
    <row r="367" spans="5:17" x14ac:dyDescent="0.3">
      <c r="E367" s="2"/>
      <c r="F367" s="110"/>
      <c r="G367" s="41"/>
      <c r="O367" s="2"/>
      <c r="P367" s="110"/>
      <c r="Q367" s="41"/>
    </row>
    <row r="368" spans="5:17" x14ac:dyDescent="0.3">
      <c r="E368" s="2"/>
      <c r="F368" s="110"/>
      <c r="G368" s="41"/>
      <c r="O368" s="2"/>
      <c r="P368" s="110"/>
      <c r="Q368" s="41"/>
    </row>
    <row r="369" spans="5:17" x14ac:dyDescent="0.3">
      <c r="E369" s="2"/>
      <c r="F369" s="110"/>
      <c r="G369" s="41"/>
      <c r="O369" s="2"/>
      <c r="P369" s="110"/>
      <c r="Q369" s="41"/>
    </row>
    <row r="370" spans="5:17" x14ac:dyDescent="0.3">
      <c r="E370" s="2"/>
      <c r="F370" s="110"/>
      <c r="G370" s="41"/>
      <c r="O370" s="2"/>
      <c r="P370" s="110"/>
      <c r="Q370" s="41"/>
    </row>
    <row r="371" spans="5:17" x14ac:dyDescent="0.3">
      <c r="E371" s="2"/>
      <c r="F371" s="110"/>
      <c r="G371" s="41"/>
      <c r="O371" s="2"/>
      <c r="P371" s="110"/>
      <c r="Q371" s="41"/>
    </row>
    <row r="372" spans="5:17" x14ac:dyDescent="0.3">
      <c r="E372" s="2"/>
      <c r="F372" s="110"/>
      <c r="G372" s="41"/>
      <c r="O372" s="2"/>
      <c r="P372" s="110"/>
      <c r="Q372" s="41"/>
    </row>
    <row r="373" spans="5:17" x14ac:dyDescent="0.3">
      <c r="E373" s="2"/>
      <c r="F373" s="110"/>
      <c r="G373" s="41"/>
      <c r="O373" s="2"/>
      <c r="P373" s="110"/>
      <c r="Q373" s="41"/>
    </row>
    <row r="374" spans="5:17" x14ac:dyDescent="0.3">
      <c r="E374" s="2"/>
      <c r="F374" s="110"/>
      <c r="G374" s="41"/>
      <c r="O374" s="2"/>
      <c r="P374" s="110"/>
      <c r="Q374" s="41"/>
    </row>
    <row r="375" spans="5:17" x14ac:dyDescent="0.3">
      <c r="E375" s="2"/>
      <c r="F375" s="110"/>
      <c r="G375" s="41"/>
      <c r="O375" s="2"/>
      <c r="P375" s="110"/>
      <c r="Q375" s="41"/>
    </row>
    <row r="376" spans="5:17" x14ac:dyDescent="0.3">
      <c r="E376" s="2"/>
      <c r="F376" s="110"/>
      <c r="G376" s="41"/>
      <c r="O376" s="2"/>
      <c r="P376" s="110"/>
      <c r="Q376" s="41"/>
    </row>
    <row r="377" spans="5:17" x14ac:dyDescent="0.3">
      <c r="E377" s="2"/>
      <c r="F377" s="110"/>
      <c r="G377" s="41"/>
      <c r="O377" s="2"/>
      <c r="P377" s="110"/>
      <c r="Q377" s="41"/>
    </row>
    <row r="378" spans="5:17" x14ac:dyDescent="0.3">
      <c r="E378" s="2"/>
      <c r="F378" s="110"/>
      <c r="G378" s="41"/>
      <c r="O378" s="2"/>
      <c r="P378" s="110"/>
      <c r="Q378" s="41"/>
    </row>
    <row r="379" spans="5:17" x14ac:dyDescent="0.3">
      <c r="E379" s="2"/>
      <c r="F379" s="110"/>
      <c r="G379" s="41"/>
      <c r="O379" s="2"/>
      <c r="P379" s="110"/>
      <c r="Q379" s="41"/>
    </row>
    <row r="380" spans="5:17" x14ac:dyDescent="0.3">
      <c r="E380" s="2"/>
      <c r="F380" s="110"/>
      <c r="G380" s="41"/>
      <c r="O380" s="2"/>
      <c r="P380" s="110"/>
      <c r="Q380" s="41"/>
    </row>
    <row r="381" spans="5:17" x14ac:dyDescent="0.3">
      <c r="E381" s="2"/>
      <c r="F381" s="110"/>
      <c r="G381" s="41"/>
      <c r="O381" s="2"/>
      <c r="P381" s="110"/>
      <c r="Q381" s="41"/>
    </row>
    <row r="382" spans="5:17" x14ac:dyDescent="0.3">
      <c r="E382" s="2"/>
      <c r="F382" s="110"/>
      <c r="G382" s="41"/>
      <c r="O382" s="2"/>
      <c r="P382" s="110"/>
      <c r="Q382" s="41"/>
    </row>
    <row r="383" spans="5:17" x14ac:dyDescent="0.3">
      <c r="E383" s="2"/>
      <c r="F383" s="110"/>
      <c r="G383" s="41"/>
      <c r="O383" s="2"/>
      <c r="P383" s="110"/>
      <c r="Q383" s="41"/>
    </row>
    <row r="384" spans="5:17" x14ac:dyDescent="0.3">
      <c r="E384" s="2"/>
      <c r="F384" s="110"/>
      <c r="G384" s="41"/>
      <c r="O384" s="2"/>
      <c r="P384" s="110"/>
      <c r="Q384" s="41"/>
    </row>
    <row r="385" spans="5:17" x14ac:dyDescent="0.3">
      <c r="E385" s="2"/>
      <c r="F385" s="110"/>
      <c r="G385" s="41"/>
      <c r="O385" s="2"/>
      <c r="P385" s="110"/>
      <c r="Q385" s="41"/>
    </row>
    <row r="386" spans="5:17" x14ac:dyDescent="0.3">
      <c r="E386" s="2"/>
      <c r="F386" s="110"/>
      <c r="G386" s="41"/>
      <c r="O386" s="2"/>
      <c r="P386" s="110"/>
      <c r="Q386" s="41"/>
    </row>
    <row r="387" spans="5:17" x14ac:dyDescent="0.3">
      <c r="E387" s="2"/>
      <c r="F387" s="110"/>
      <c r="G387" s="41"/>
      <c r="O387" s="2"/>
      <c r="P387" s="110"/>
      <c r="Q387" s="41"/>
    </row>
    <row r="388" spans="5:17" x14ac:dyDescent="0.3">
      <c r="E388" s="2"/>
      <c r="F388" s="110"/>
      <c r="G388" s="41"/>
      <c r="O388" s="2"/>
      <c r="P388" s="110"/>
      <c r="Q388" s="41"/>
    </row>
    <row r="389" spans="5:17" x14ac:dyDescent="0.3">
      <c r="E389" s="2"/>
      <c r="F389" s="110"/>
      <c r="G389" s="41"/>
      <c r="O389" s="2"/>
      <c r="P389" s="110"/>
      <c r="Q389" s="41"/>
    </row>
    <row r="390" spans="5:17" x14ac:dyDescent="0.3">
      <c r="E390" s="2"/>
      <c r="F390" s="110"/>
      <c r="G390" s="41"/>
      <c r="O390" s="2"/>
      <c r="P390" s="110"/>
      <c r="Q390" s="41"/>
    </row>
    <row r="391" spans="5:17" x14ac:dyDescent="0.3">
      <c r="E391" s="2"/>
      <c r="F391" s="110"/>
      <c r="G391" s="41"/>
      <c r="O391" s="2"/>
      <c r="P391" s="110"/>
      <c r="Q391" s="41"/>
    </row>
    <row r="392" spans="5:17" x14ac:dyDescent="0.3">
      <c r="E392" s="2"/>
      <c r="F392" s="110"/>
      <c r="G392" s="41"/>
      <c r="O392" s="2"/>
      <c r="P392" s="110"/>
      <c r="Q392" s="41"/>
    </row>
    <row r="393" spans="5:17" x14ac:dyDescent="0.3">
      <c r="E393" s="2"/>
      <c r="F393" s="110"/>
      <c r="G393" s="41"/>
      <c r="O393" s="2"/>
      <c r="P393" s="110"/>
      <c r="Q393" s="41"/>
    </row>
    <row r="394" spans="5:17" x14ac:dyDescent="0.3">
      <c r="E394" s="2"/>
      <c r="F394" s="110"/>
      <c r="G394" s="41"/>
      <c r="O394" s="2"/>
      <c r="P394" s="110"/>
      <c r="Q394" s="41"/>
    </row>
    <row r="395" spans="5:17" x14ac:dyDescent="0.3">
      <c r="E395" s="2"/>
      <c r="F395" s="110"/>
      <c r="G395" s="41"/>
      <c r="O395" s="2"/>
      <c r="P395" s="110"/>
      <c r="Q395" s="41"/>
    </row>
    <row r="396" spans="5:17" x14ac:dyDescent="0.3">
      <c r="E396" s="2"/>
      <c r="F396" s="110"/>
      <c r="G396" s="41"/>
      <c r="O396" s="2"/>
      <c r="P396" s="110"/>
      <c r="Q396" s="41"/>
    </row>
    <row r="397" spans="5:17" x14ac:dyDescent="0.3">
      <c r="E397" s="2"/>
      <c r="F397" s="110"/>
      <c r="G397" s="41"/>
      <c r="O397" s="2"/>
      <c r="P397" s="110"/>
      <c r="Q397" s="41"/>
    </row>
    <row r="398" spans="5:17" x14ac:dyDescent="0.3">
      <c r="E398" s="2"/>
      <c r="F398" s="110"/>
      <c r="G398" s="41"/>
      <c r="O398" s="2"/>
      <c r="P398" s="110"/>
      <c r="Q398" s="41"/>
    </row>
    <row r="399" spans="5:17" x14ac:dyDescent="0.3">
      <c r="E399" s="2"/>
      <c r="F399" s="110"/>
      <c r="G399" s="41"/>
      <c r="O399" s="2"/>
      <c r="P399" s="110"/>
      <c r="Q399" s="41"/>
    </row>
    <row r="400" spans="5:17" x14ac:dyDescent="0.3">
      <c r="E400" s="2"/>
      <c r="F400" s="110"/>
      <c r="G400" s="41"/>
      <c r="O400" s="2"/>
      <c r="P400" s="110"/>
      <c r="Q400" s="41"/>
    </row>
    <row r="401" spans="5:17" x14ac:dyDescent="0.3">
      <c r="E401" s="2"/>
      <c r="F401" s="110"/>
      <c r="G401" s="41"/>
      <c r="O401" s="2"/>
      <c r="P401" s="110"/>
      <c r="Q401" s="41"/>
    </row>
    <row r="402" spans="5:17" x14ac:dyDescent="0.3">
      <c r="E402" s="2"/>
      <c r="F402" s="110"/>
      <c r="G402" s="41"/>
      <c r="O402" s="2"/>
      <c r="P402" s="110"/>
      <c r="Q402" s="41"/>
    </row>
    <row r="403" spans="5:17" x14ac:dyDescent="0.3">
      <c r="E403" s="2"/>
      <c r="F403" s="110"/>
      <c r="G403" s="41"/>
      <c r="O403" s="2"/>
      <c r="P403" s="110"/>
      <c r="Q403" s="41"/>
    </row>
    <row r="404" spans="5:17" x14ac:dyDescent="0.3">
      <c r="E404" s="2"/>
      <c r="F404" s="110"/>
      <c r="G404" s="41"/>
      <c r="O404" s="2"/>
      <c r="P404" s="110"/>
      <c r="Q404" s="41"/>
    </row>
    <row r="405" spans="5:17" x14ac:dyDescent="0.3">
      <c r="E405" s="2"/>
      <c r="F405" s="110"/>
      <c r="G405" s="41"/>
      <c r="O405" s="2"/>
      <c r="P405" s="110"/>
      <c r="Q405" s="41"/>
    </row>
    <row r="406" spans="5:17" x14ac:dyDescent="0.3">
      <c r="E406" s="2"/>
      <c r="F406" s="110"/>
      <c r="G406" s="41"/>
      <c r="O406" s="2"/>
      <c r="P406" s="110"/>
      <c r="Q406" s="41"/>
    </row>
    <row r="407" spans="5:17" x14ac:dyDescent="0.3">
      <c r="E407" s="2"/>
      <c r="F407" s="110"/>
      <c r="G407" s="41"/>
      <c r="O407" s="2"/>
      <c r="P407" s="110"/>
      <c r="Q407" s="41"/>
    </row>
    <row r="408" spans="5:17" x14ac:dyDescent="0.3">
      <c r="E408" s="2"/>
      <c r="F408" s="110"/>
      <c r="G408" s="41"/>
      <c r="O408" s="2"/>
      <c r="P408" s="110"/>
      <c r="Q408" s="41"/>
    </row>
    <row r="409" spans="5:17" x14ac:dyDescent="0.3">
      <c r="E409" s="2"/>
      <c r="F409" s="110"/>
      <c r="G409" s="41"/>
      <c r="O409" s="2"/>
      <c r="P409" s="110"/>
      <c r="Q409" s="41"/>
    </row>
    <row r="410" spans="5:17" x14ac:dyDescent="0.3">
      <c r="E410" s="2"/>
      <c r="F410" s="110"/>
      <c r="G410" s="41"/>
      <c r="O410" s="2"/>
      <c r="P410" s="110"/>
      <c r="Q410" s="41"/>
    </row>
    <row r="411" spans="5:17" x14ac:dyDescent="0.3">
      <c r="E411" s="2"/>
      <c r="F411" s="110"/>
      <c r="G411" s="41"/>
      <c r="O411" s="2"/>
      <c r="P411" s="110"/>
      <c r="Q411" s="41"/>
    </row>
    <row r="412" spans="5:17" x14ac:dyDescent="0.3">
      <c r="E412" s="2"/>
      <c r="F412" s="110"/>
      <c r="G412" s="41"/>
      <c r="O412" s="2"/>
      <c r="P412" s="110"/>
      <c r="Q412" s="41"/>
    </row>
    <row r="413" spans="5:17" x14ac:dyDescent="0.3">
      <c r="E413" s="2"/>
      <c r="F413" s="110"/>
      <c r="G413" s="41"/>
      <c r="O413" s="2"/>
      <c r="P413" s="110"/>
      <c r="Q413" s="41"/>
    </row>
    <row r="414" spans="5:17" x14ac:dyDescent="0.3">
      <c r="E414" s="2"/>
      <c r="F414" s="110"/>
      <c r="G414" s="41"/>
      <c r="O414" s="2"/>
      <c r="P414" s="110"/>
      <c r="Q414" s="41"/>
    </row>
    <row r="415" spans="5:17" x14ac:dyDescent="0.3">
      <c r="E415" s="2"/>
      <c r="F415" s="110"/>
      <c r="G415" s="41"/>
      <c r="O415" s="2"/>
      <c r="P415" s="110"/>
      <c r="Q415" s="41"/>
    </row>
    <row r="416" spans="5:17" x14ac:dyDescent="0.3">
      <c r="E416" s="2"/>
      <c r="F416" s="110"/>
      <c r="G416" s="41"/>
      <c r="O416" s="2"/>
      <c r="P416" s="110"/>
      <c r="Q416" s="41"/>
    </row>
    <row r="417" spans="5:17" x14ac:dyDescent="0.3">
      <c r="E417" s="2"/>
      <c r="F417" s="110"/>
      <c r="G417" s="41"/>
      <c r="O417" s="2"/>
      <c r="P417" s="110"/>
      <c r="Q417" s="41"/>
    </row>
    <row r="418" spans="5:17" x14ac:dyDescent="0.3">
      <c r="E418" s="2"/>
      <c r="F418" s="110"/>
      <c r="G418" s="41"/>
      <c r="O418" s="2"/>
      <c r="P418" s="110"/>
      <c r="Q418" s="41"/>
    </row>
    <row r="419" spans="5:17" x14ac:dyDescent="0.3">
      <c r="E419" s="2"/>
      <c r="F419" s="110"/>
      <c r="G419" s="41"/>
      <c r="O419" s="2"/>
      <c r="P419" s="110"/>
      <c r="Q419" s="41"/>
    </row>
    <row r="420" spans="5:17" x14ac:dyDescent="0.3">
      <c r="E420" s="2"/>
      <c r="F420" s="110"/>
      <c r="G420" s="41"/>
      <c r="O420" s="2"/>
      <c r="P420" s="110"/>
      <c r="Q420" s="41"/>
    </row>
    <row r="421" spans="5:17" x14ac:dyDescent="0.3">
      <c r="E421" s="2"/>
      <c r="F421" s="110"/>
      <c r="G421" s="41"/>
      <c r="O421" s="2"/>
      <c r="P421" s="110"/>
      <c r="Q421" s="41"/>
    </row>
    <row r="422" spans="5:17" x14ac:dyDescent="0.3">
      <c r="E422" s="2"/>
      <c r="F422" s="110"/>
      <c r="G422" s="41"/>
      <c r="O422" s="2"/>
      <c r="P422" s="110"/>
      <c r="Q422" s="41"/>
    </row>
    <row r="423" spans="5:17" x14ac:dyDescent="0.3">
      <c r="E423" s="2"/>
      <c r="F423" s="110"/>
      <c r="G423" s="41"/>
      <c r="O423" s="2"/>
      <c r="P423" s="110"/>
      <c r="Q423" s="41"/>
    </row>
    <row r="424" spans="5:17" x14ac:dyDescent="0.3">
      <c r="E424" s="2"/>
      <c r="F424" s="110"/>
      <c r="G424" s="41"/>
      <c r="O424" s="2"/>
      <c r="P424" s="110"/>
      <c r="Q424" s="41"/>
    </row>
    <row r="425" spans="5:17" x14ac:dyDescent="0.3">
      <c r="E425" s="2"/>
      <c r="F425" s="110"/>
      <c r="G425" s="41"/>
      <c r="O425" s="2"/>
      <c r="P425" s="110"/>
      <c r="Q425" s="41"/>
    </row>
    <row r="426" spans="5:17" x14ac:dyDescent="0.3">
      <c r="E426" s="2"/>
      <c r="F426" s="110"/>
      <c r="G426" s="41"/>
      <c r="O426" s="2"/>
      <c r="P426" s="110"/>
      <c r="Q426" s="41"/>
    </row>
    <row r="427" spans="5:17" x14ac:dyDescent="0.3">
      <c r="E427" s="2"/>
      <c r="F427" s="110"/>
      <c r="G427" s="41"/>
      <c r="O427" s="2"/>
      <c r="P427" s="110"/>
      <c r="Q427" s="41"/>
    </row>
    <row r="428" spans="5:17" x14ac:dyDescent="0.3">
      <c r="E428" s="2"/>
      <c r="F428" s="110"/>
      <c r="G428" s="41"/>
      <c r="O428" s="2"/>
      <c r="P428" s="110"/>
      <c r="Q428" s="41"/>
    </row>
    <row r="429" spans="5:17" x14ac:dyDescent="0.3">
      <c r="E429" s="2"/>
      <c r="F429" s="110"/>
      <c r="G429" s="41"/>
      <c r="O429" s="2"/>
      <c r="P429" s="110"/>
      <c r="Q429" s="41"/>
    </row>
    <row r="430" spans="5:17" x14ac:dyDescent="0.3">
      <c r="E430" s="2"/>
      <c r="F430" s="110"/>
      <c r="G430" s="41"/>
      <c r="O430" s="2"/>
      <c r="P430" s="110"/>
      <c r="Q430" s="41"/>
    </row>
    <row r="431" spans="5:17" x14ac:dyDescent="0.3">
      <c r="E431" s="2"/>
      <c r="F431" s="110"/>
      <c r="G431" s="41"/>
      <c r="O431" s="2"/>
      <c r="P431" s="110"/>
      <c r="Q431" s="41"/>
    </row>
    <row r="432" spans="5:17" x14ac:dyDescent="0.3">
      <c r="E432" s="2"/>
      <c r="F432" s="110"/>
      <c r="G432" s="41"/>
      <c r="O432" s="2"/>
      <c r="P432" s="110"/>
      <c r="Q432" s="41"/>
    </row>
    <row r="433" spans="5:17" x14ac:dyDescent="0.3">
      <c r="E433" s="2"/>
      <c r="F433" s="110"/>
      <c r="G433" s="41"/>
      <c r="O433" s="2"/>
      <c r="P433" s="110"/>
      <c r="Q433" s="41"/>
    </row>
    <row r="434" spans="5:17" x14ac:dyDescent="0.3">
      <c r="E434" s="2"/>
      <c r="F434" s="110"/>
      <c r="G434" s="41"/>
      <c r="O434" s="2"/>
      <c r="P434" s="110"/>
      <c r="Q434" s="41"/>
    </row>
    <row r="435" spans="5:17" x14ac:dyDescent="0.3">
      <c r="E435" s="2"/>
      <c r="F435" s="110"/>
      <c r="G435" s="41"/>
      <c r="O435" s="2"/>
      <c r="P435" s="110"/>
      <c r="Q435" s="41"/>
    </row>
    <row r="436" spans="5:17" x14ac:dyDescent="0.3">
      <c r="E436" s="2"/>
      <c r="F436" s="110"/>
      <c r="G436" s="41"/>
      <c r="O436" s="2"/>
      <c r="P436" s="110"/>
      <c r="Q436" s="41"/>
    </row>
    <row r="437" spans="5:17" x14ac:dyDescent="0.3">
      <c r="E437" s="2"/>
      <c r="F437" s="110"/>
      <c r="G437" s="41"/>
      <c r="O437" s="2"/>
      <c r="P437" s="110"/>
      <c r="Q437" s="41"/>
    </row>
    <row r="438" spans="5:17" x14ac:dyDescent="0.3">
      <c r="E438" s="2"/>
      <c r="F438" s="110"/>
      <c r="G438" s="41"/>
      <c r="O438" s="2"/>
      <c r="P438" s="110"/>
      <c r="Q438" s="41"/>
    </row>
    <row r="439" spans="5:17" x14ac:dyDescent="0.3">
      <c r="E439" s="2"/>
      <c r="F439" s="110"/>
      <c r="G439" s="41"/>
      <c r="O439" s="2"/>
      <c r="P439" s="110"/>
      <c r="Q439" s="41"/>
    </row>
    <row r="440" spans="5:17" x14ac:dyDescent="0.3">
      <c r="E440" s="2"/>
      <c r="F440" s="110"/>
      <c r="G440" s="41"/>
      <c r="O440" s="2"/>
      <c r="P440" s="110"/>
      <c r="Q440" s="41"/>
    </row>
    <row r="441" spans="5:17" x14ac:dyDescent="0.3">
      <c r="E441" s="2"/>
      <c r="F441" s="110"/>
      <c r="G441" s="41"/>
      <c r="O441" s="2"/>
      <c r="P441" s="110"/>
      <c r="Q441" s="41"/>
    </row>
    <row r="442" spans="5:17" x14ac:dyDescent="0.3">
      <c r="E442" s="2"/>
      <c r="F442" s="110"/>
      <c r="G442" s="41"/>
      <c r="O442" s="2"/>
      <c r="P442" s="110"/>
      <c r="Q442" s="41"/>
    </row>
    <row r="443" spans="5:17" x14ac:dyDescent="0.3">
      <c r="E443" s="2"/>
      <c r="F443" s="110"/>
      <c r="G443" s="41"/>
      <c r="O443" s="2"/>
      <c r="P443" s="110"/>
      <c r="Q443" s="41"/>
    </row>
    <row r="444" spans="5:17" x14ac:dyDescent="0.3">
      <c r="E444" s="2"/>
      <c r="F444" s="110"/>
      <c r="G444" s="41"/>
      <c r="O444" s="2"/>
      <c r="P444" s="110"/>
      <c r="Q444" s="41"/>
    </row>
    <row r="445" spans="5:17" x14ac:dyDescent="0.3">
      <c r="E445" s="2"/>
      <c r="F445" s="110"/>
      <c r="G445" s="41"/>
      <c r="O445" s="2"/>
      <c r="P445" s="110"/>
      <c r="Q445" s="41"/>
    </row>
    <row r="446" spans="5:17" x14ac:dyDescent="0.3">
      <c r="E446" s="2"/>
      <c r="F446" s="110"/>
      <c r="G446" s="41"/>
      <c r="O446" s="2"/>
      <c r="P446" s="110"/>
      <c r="Q446" s="41"/>
    </row>
    <row r="447" spans="5:17" x14ac:dyDescent="0.3">
      <c r="E447" s="2"/>
      <c r="F447" s="110"/>
      <c r="G447" s="41"/>
      <c r="O447" s="2"/>
      <c r="P447" s="110"/>
      <c r="Q447" s="41"/>
    </row>
    <row r="448" spans="5:17" x14ac:dyDescent="0.3">
      <c r="E448" s="2"/>
      <c r="F448" s="110"/>
      <c r="G448" s="41"/>
      <c r="O448" s="2"/>
      <c r="P448" s="110"/>
      <c r="Q448" s="41"/>
    </row>
    <row r="449" spans="5:17" x14ac:dyDescent="0.3">
      <c r="E449" s="2"/>
      <c r="F449" s="110"/>
      <c r="G449" s="41"/>
      <c r="O449" s="2"/>
      <c r="P449" s="110"/>
      <c r="Q449" s="41"/>
    </row>
    <row r="450" spans="5:17" x14ac:dyDescent="0.3">
      <c r="E450" s="2"/>
      <c r="F450" s="110"/>
      <c r="G450" s="41"/>
      <c r="O450" s="2"/>
      <c r="P450" s="110"/>
      <c r="Q450" s="41"/>
    </row>
    <row r="451" spans="5:17" x14ac:dyDescent="0.3">
      <c r="E451" s="2"/>
      <c r="F451" s="110"/>
      <c r="G451" s="41"/>
      <c r="O451" s="2"/>
      <c r="P451" s="110"/>
      <c r="Q451" s="41"/>
    </row>
    <row r="452" spans="5:17" x14ac:dyDescent="0.3">
      <c r="E452" s="2"/>
      <c r="F452" s="110"/>
      <c r="G452" s="41"/>
      <c r="O452" s="2"/>
      <c r="P452" s="110"/>
      <c r="Q452" s="41"/>
    </row>
    <row r="453" spans="5:17" x14ac:dyDescent="0.3">
      <c r="E453" s="2"/>
      <c r="F453" s="110"/>
      <c r="G453" s="41"/>
      <c r="O453" s="2"/>
      <c r="P453" s="110"/>
      <c r="Q453" s="41"/>
    </row>
    <row r="454" spans="5:17" x14ac:dyDescent="0.3">
      <c r="E454" s="2"/>
      <c r="F454" s="110"/>
      <c r="G454" s="41"/>
      <c r="O454" s="2"/>
      <c r="P454" s="110"/>
      <c r="Q454" s="41"/>
    </row>
    <row r="455" spans="5:17" x14ac:dyDescent="0.3">
      <c r="E455" s="2"/>
      <c r="F455" s="110"/>
      <c r="G455" s="41"/>
      <c r="O455" s="2"/>
      <c r="P455" s="110"/>
      <c r="Q455" s="41"/>
    </row>
    <row r="456" spans="5:17" x14ac:dyDescent="0.3">
      <c r="E456" s="2"/>
      <c r="F456" s="110"/>
      <c r="G456" s="41"/>
      <c r="O456" s="2"/>
      <c r="P456" s="110"/>
      <c r="Q456" s="41"/>
    </row>
    <row r="457" spans="5:17" x14ac:dyDescent="0.3">
      <c r="E457" s="2"/>
      <c r="F457" s="110"/>
      <c r="G457" s="41"/>
      <c r="O457" s="2"/>
      <c r="P457" s="110"/>
      <c r="Q457" s="41"/>
    </row>
    <row r="458" spans="5:17" x14ac:dyDescent="0.3">
      <c r="E458" s="2"/>
      <c r="F458" s="110"/>
      <c r="G458" s="41"/>
      <c r="O458" s="2"/>
      <c r="P458" s="110"/>
      <c r="Q458" s="41"/>
    </row>
    <row r="459" spans="5:17" x14ac:dyDescent="0.3">
      <c r="E459" s="2"/>
      <c r="F459" s="110"/>
      <c r="G459" s="41"/>
      <c r="O459" s="2"/>
      <c r="P459" s="110"/>
      <c r="Q459" s="41"/>
    </row>
    <row r="460" spans="5:17" x14ac:dyDescent="0.3">
      <c r="E460" s="2"/>
      <c r="F460" s="110"/>
      <c r="G460" s="41"/>
      <c r="O460" s="2"/>
      <c r="P460" s="110"/>
      <c r="Q460" s="41"/>
    </row>
    <row r="461" spans="5:17" x14ac:dyDescent="0.3">
      <c r="E461" s="2"/>
      <c r="F461" s="110"/>
      <c r="G461" s="41"/>
      <c r="O461" s="2"/>
      <c r="P461" s="110"/>
      <c r="Q461" s="41"/>
    </row>
    <row r="462" spans="5:17" x14ac:dyDescent="0.3">
      <c r="E462" s="2"/>
      <c r="F462" s="110"/>
      <c r="G462" s="41"/>
      <c r="O462" s="2"/>
      <c r="P462" s="110"/>
      <c r="Q462" s="41"/>
    </row>
    <row r="463" spans="5:17" x14ac:dyDescent="0.3">
      <c r="E463" s="2"/>
      <c r="F463" s="110"/>
      <c r="G463" s="41"/>
      <c r="O463" s="2"/>
      <c r="P463" s="110"/>
      <c r="Q463" s="41"/>
    </row>
    <row r="464" spans="5:17" x14ac:dyDescent="0.3">
      <c r="E464" s="2"/>
      <c r="F464" s="110"/>
      <c r="G464" s="41"/>
      <c r="O464" s="2"/>
      <c r="P464" s="110"/>
      <c r="Q464" s="41"/>
    </row>
    <row r="465" spans="5:17" x14ac:dyDescent="0.3">
      <c r="E465" s="2"/>
      <c r="F465" s="110"/>
      <c r="G465" s="41"/>
      <c r="O465" s="2"/>
      <c r="P465" s="110"/>
      <c r="Q465" s="41"/>
    </row>
    <row r="466" spans="5:17" x14ac:dyDescent="0.3">
      <c r="E466" s="2"/>
      <c r="F466" s="110"/>
      <c r="G466" s="41"/>
      <c r="O466" s="2"/>
      <c r="P466" s="110"/>
      <c r="Q466" s="41"/>
    </row>
    <row r="467" spans="5:17" x14ac:dyDescent="0.3">
      <c r="E467" s="2"/>
      <c r="F467" s="110"/>
      <c r="G467" s="41"/>
      <c r="O467" s="2"/>
      <c r="P467" s="110"/>
      <c r="Q467" s="41"/>
    </row>
    <row r="468" spans="5:17" x14ac:dyDescent="0.3">
      <c r="E468" s="2"/>
      <c r="F468" s="110"/>
      <c r="G468" s="41"/>
      <c r="O468" s="2"/>
      <c r="P468" s="110"/>
      <c r="Q468" s="41"/>
    </row>
    <row r="469" spans="5:17" x14ac:dyDescent="0.3">
      <c r="E469" s="2"/>
      <c r="F469" s="110"/>
      <c r="G469" s="41"/>
      <c r="O469" s="2"/>
      <c r="P469" s="110"/>
      <c r="Q469" s="41"/>
    </row>
    <row r="470" spans="5:17" x14ac:dyDescent="0.3">
      <c r="E470" s="2"/>
      <c r="F470" s="110"/>
      <c r="G470" s="41"/>
      <c r="O470" s="2"/>
      <c r="P470" s="110"/>
      <c r="Q470" s="41"/>
    </row>
    <row r="471" spans="5:17" x14ac:dyDescent="0.3">
      <c r="E471" s="2"/>
      <c r="F471" s="110"/>
      <c r="G471" s="41"/>
      <c r="O471" s="2"/>
      <c r="P471" s="110"/>
      <c r="Q471" s="41"/>
    </row>
    <row r="472" spans="5:17" x14ac:dyDescent="0.3">
      <c r="E472" s="2"/>
      <c r="F472" s="110"/>
      <c r="G472" s="41"/>
      <c r="O472" s="2"/>
      <c r="P472" s="110"/>
      <c r="Q472" s="41"/>
    </row>
    <row r="473" spans="5:17" x14ac:dyDescent="0.3">
      <c r="E473" s="2"/>
      <c r="F473" s="110"/>
      <c r="G473" s="41"/>
      <c r="O473" s="2"/>
      <c r="P473" s="110"/>
      <c r="Q473" s="41"/>
    </row>
    <row r="474" spans="5:17" x14ac:dyDescent="0.3">
      <c r="E474" s="2"/>
      <c r="F474" s="110"/>
      <c r="G474" s="41"/>
      <c r="O474" s="2"/>
      <c r="P474" s="110"/>
      <c r="Q474" s="41"/>
    </row>
    <row r="475" spans="5:17" x14ac:dyDescent="0.3">
      <c r="E475" s="2"/>
      <c r="F475" s="110"/>
      <c r="G475" s="41"/>
      <c r="O475" s="2"/>
      <c r="P475" s="110"/>
      <c r="Q475" s="41"/>
    </row>
    <row r="476" spans="5:17" x14ac:dyDescent="0.3">
      <c r="E476" s="2"/>
      <c r="F476" s="110"/>
      <c r="G476" s="41"/>
      <c r="O476" s="2"/>
      <c r="P476" s="110"/>
      <c r="Q476" s="41"/>
    </row>
    <row r="477" spans="5:17" x14ac:dyDescent="0.3">
      <c r="E477" s="2"/>
      <c r="F477" s="110"/>
      <c r="G477" s="41"/>
      <c r="O477" s="2"/>
      <c r="P477" s="110"/>
      <c r="Q477" s="41"/>
    </row>
    <row r="478" spans="5:17" x14ac:dyDescent="0.3">
      <c r="E478" s="2"/>
      <c r="F478" s="110"/>
      <c r="G478" s="41"/>
      <c r="O478" s="2"/>
      <c r="P478" s="110"/>
      <c r="Q478" s="41"/>
    </row>
    <row r="479" spans="5:17" x14ac:dyDescent="0.3">
      <c r="E479" s="2"/>
      <c r="F479" s="110"/>
      <c r="G479" s="41"/>
      <c r="O479" s="2"/>
      <c r="P479" s="110"/>
      <c r="Q479" s="41"/>
    </row>
    <row r="480" spans="5:17" x14ac:dyDescent="0.3">
      <c r="E480" s="2"/>
      <c r="F480" s="110"/>
      <c r="G480" s="41"/>
      <c r="O480" s="2"/>
      <c r="P480" s="110"/>
      <c r="Q480" s="41"/>
    </row>
    <row r="481" spans="5:17" x14ac:dyDescent="0.3">
      <c r="E481" s="2"/>
      <c r="F481" s="110"/>
      <c r="G481" s="41"/>
      <c r="O481" s="2"/>
      <c r="P481" s="110"/>
      <c r="Q481" s="41"/>
    </row>
    <row r="482" spans="5:17" x14ac:dyDescent="0.3">
      <c r="E482" s="2"/>
      <c r="F482" s="110"/>
      <c r="G482" s="41"/>
      <c r="O482" s="2"/>
      <c r="P482" s="110"/>
      <c r="Q482" s="41"/>
    </row>
    <row r="483" spans="5:17" x14ac:dyDescent="0.3">
      <c r="E483" s="2"/>
      <c r="F483" s="110"/>
      <c r="G483" s="41"/>
      <c r="O483" s="2"/>
      <c r="P483" s="110"/>
      <c r="Q483" s="41"/>
    </row>
    <row r="484" spans="5:17" x14ac:dyDescent="0.3">
      <c r="E484" s="2"/>
      <c r="F484" s="110"/>
      <c r="G484" s="41"/>
      <c r="O484" s="2"/>
      <c r="P484" s="110"/>
      <c r="Q484" s="41"/>
    </row>
    <row r="485" spans="5:17" x14ac:dyDescent="0.3">
      <c r="E485" s="2"/>
      <c r="F485" s="110"/>
      <c r="G485" s="41"/>
      <c r="O485" s="2"/>
      <c r="P485" s="110"/>
      <c r="Q485" s="41"/>
    </row>
    <row r="486" spans="5:17" x14ac:dyDescent="0.3">
      <c r="E486" s="2"/>
      <c r="F486" s="110"/>
      <c r="G486" s="41"/>
      <c r="O486" s="2"/>
      <c r="P486" s="110"/>
      <c r="Q486" s="41"/>
    </row>
    <row r="487" spans="5:17" x14ac:dyDescent="0.3">
      <c r="E487" s="2"/>
      <c r="F487" s="110"/>
      <c r="G487" s="41"/>
      <c r="O487" s="2"/>
      <c r="P487" s="110"/>
      <c r="Q487" s="41"/>
    </row>
    <row r="488" spans="5:17" x14ac:dyDescent="0.3">
      <c r="E488" s="2"/>
      <c r="F488" s="110"/>
      <c r="G488" s="41"/>
      <c r="O488" s="2"/>
      <c r="P488" s="110"/>
      <c r="Q488" s="41"/>
    </row>
    <row r="489" spans="5:17" x14ac:dyDescent="0.3">
      <c r="E489" s="2"/>
      <c r="F489" s="110"/>
      <c r="G489" s="41"/>
      <c r="O489" s="2"/>
      <c r="P489" s="110"/>
      <c r="Q489" s="41"/>
    </row>
    <row r="490" spans="5:17" x14ac:dyDescent="0.3">
      <c r="E490" s="2"/>
      <c r="F490" s="110"/>
      <c r="G490" s="41"/>
      <c r="O490" s="2"/>
      <c r="P490" s="110"/>
      <c r="Q490" s="41"/>
    </row>
    <row r="491" spans="5:17" x14ac:dyDescent="0.3">
      <c r="E491" s="2"/>
      <c r="F491" s="110"/>
      <c r="G491" s="41"/>
      <c r="O491" s="2"/>
      <c r="P491" s="110"/>
      <c r="Q491" s="41"/>
    </row>
    <row r="492" spans="5:17" x14ac:dyDescent="0.3">
      <c r="E492" s="2"/>
      <c r="F492" s="110"/>
      <c r="G492" s="41"/>
      <c r="O492" s="2"/>
      <c r="P492" s="110"/>
      <c r="Q492" s="41"/>
    </row>
    <row r="493" spans="5:17" x14ac:dyDescent="0.3">
      <c r="E493" s="2"/>
      <c r="F493" s="110"/>
      <c r="G493" s="41"/>
      <c r="O493" s="2"/>
      <c r="P493" s="110"/>
      <c r="Q493" s="41"/>
    </row>
    <row r="494" spans="5:17" x14ac:dyDescent="0.3">
      <c r="E494" s="2"/>
      <c r="F494" s="110"/>
      <c r="G494" s="41"/>
      <c r="O494" s="2"/>
      <c r="P494" s="110"/>
      <c r="Q494" s="41"/>
    </row>
    <row r="495" spans="5:17" x14ac:dyDescent="0.3">
      <c r="E495" s="2"/>
      <c r="F495" s="110"/>
      <c r="G495" s="41"/>
      <c r="O495" s="2"/>
      <c r="P495" s="110"/>
      <c r="Q495" s="41"/>
    </row>
    <row r="496" spans="5:17" x14ac:dyDescent="0.3">
      <c r="E496" s="2"/>
      <c r="F496" s="110"/>
      <c r="G496" s="41"/>
      <c r="O496" s="2"/>
      <c r="P496" s="110"/>
      <c r="Q496" s="41"/>
    </row>
    <row r="497" spans="5:17" x14ac:dyDescent="0.3">
      <c r="E497" s="2"/>
      <c r="F497" s="110"/>
      <c r="G497" s="41"/>
      <c r="O497" s="2"/>
      <c r="P497" s="110"/>
      <c r="Q497" s="41"/>
    </row>
    <row r="498" spans="5:17" x14ac:dyDescent="0.3">
      <c r="E498" s="2"/>
      <c r="F498" s="110"/>
      <c r="G498" s="41"/>
      <c r="O498" s="2"/>
      <c r="P498" s="110"/>
      <c r="Q498" s="41"/>
    </row>
    <row r="499" spans="5:17" x14ac:dyDescent="0.3">
      <c r="E499" s="2"/>
      <c r="F499" s="110"/>
      <c r="G499" s="41"/>
      <c r="O499" s="2"/>
      <c r="P499" s="110"/>
      <c r="Q499" s="41"/>
    </row>
    <row r="500" spans="5:17" x14ac:dyDescent="0.3">
      <c r="E500" s="2"/>
      <c r="F500" s="110"/>
      <c r="G500" s="41"/>
      <c r="O500" s="2"/>
      <c r="P500" s="110"/>
      <c r="Q500" s="41"/>
    </row>
    <row r="501" spans="5:17" x14ac:dyDescent="0.3">
      <c r="E501" s="2"/>
      <c r="F501" s="110"/>
      <c r="G501" s="41"/>
      <c r="O501" s="2"/>
      <c r="P501" s="110"/>
      <c r="Q501" s="41"/>
    </row>
    <row r="502" spans="5:17" x14ac:dyDescent="0.3">
      <c r="E502" s="2"/>
      <c r="F502" s="110"/>
      <c r="G502" s="41"/>
      <c r="O502" s="2"/>
      <c r="P502" s="110"/>
      <c r="Q502" s="41"/>
    </row>
    <row r="503" spans="5:17" x14ac:dyDescent="0.3">
      <c r="E503" s="2"/>
      <c r="F503" s="110"/>
      <c r="G503" s="41"/>
      <c r="O503" s="2"/>
      <c r="P503" s="110"/>
      <c r="Q503" s="41"/>
    </row>
    <row r="504" spans="5:17" x14ac:dyDescent="0.3">
      <c r="E504" s="2"/>
      <c r="F504" s="110"/>
      <c r="G504" s="41"/>
      <c r="O504" s="2"/>
      <c r="P504" s="110"/>
      <c r="Q504" s="41"/>
    </row>
    <row r="505" spans="5:17" x14ac:dyDescent="0.3">
      <c r="E505" s="2"/>
      <c r="F505" s="110"/>
      <c r="G505" s="41"/>
      <c r="O505" s="2"/>
      <c r="P505" s="110"/>
      <c r="Q505" s="41"/>
    </row>
    <row r="506" spans="5:17" x14ac:dyDescent="0.3">
      <c r="E506" s="2"/>
      <c r="F506" s="110"/>
      <c r="G506" s="41"/>
      <c r="O506" s="2"/>
      <c r="P506" s="110"/>
      <c r="Q506" s="41"/>
    </row>
    <row r="507" spans="5:17" x14ac:dyDescent="0.3">
      <c r="E507" s="2"/>
      <c r="F507" s="110"/>
      <c r="G507" s="41"/>
      <c r="O507" s="2"/>
      <c r="P507" s="110"/>
      <c r="Q507" s="41"/>
    </row>
    <row r="508" spans="5:17" x14ac:dyDescent="0.3">
      <c r="E508" s="2"/>
      <c r="F508" s="110"/>
      <c r="G508" s="41"/>
      <c r="O508" s="2"/>
      <c r="P508" s="110"/>
      <c r="Q508" s="41"/>
    </row>
    <row r="509" spans="5:17" x14ac:dyDescent="0.3">
      <c r="E509" s="2"/>
      <c r="F509" s="110"/>
      <c r="G509" s="41"/>
      <c r="O509" s="2"/>
      <c r="P509" s="110"/>
      <c r="Q509" s="41"/>
    </row>
    <row r="510" spans="5:17" x14ac:dyDescent="0.3">
      <c r="E510" s="2"/>
      <c r="F510" s="110"/>
      <c r="G510" s="41"/>
      <c r="O510" s="2"/>
      <c r="P510" s="110"/>
      <c r="Q510" s="41"/>
    </row>
    <row r="511" spans="5:17" x14ac:dyDescent="0.3">
      <c r="E511" s="2"/>
      <c r="F511" s="110"/>
      <c r="G511" s="41"/>
      <c r="O511" s="2"/>
      <c r="P511" s="110"/>
      <c r="Q511" s="41"/>
    </row>
    <row r="512" spans="5:17" x14ac:dyDescent="0.3">
      <c r="E512" s="2"/>
      <c r="F512" s="110"/>
      <c r="G512" s="41"/>
      <c r="O512" s="2"/>
      <c r="P512" s="110"/>
      <c r="Q512" s="41"/>
    </row>
    <row r="513" spans="5:17" x14ac:dyDescent="0.3">
      <c r="E513" s="2"/>
      <c r="F513" s="110"/>
      <c r="G513" s="41"/>
      <c r="O513" s="2"/>
      <c r="P513" s="110"/>
      <c r="Q513" s="41"/>
    </row>
    <row r="514" spans="5:17" x14ac:dyDescent="0.3">
      <c r="E514" s="2"/>
      <c r="F514" s="110"/>
      <c r="G514" s="41"/>
      <c r="O514" s="2"/>
      <c r="P514" s="110"/>
      <c r="Q514" s="41"/>
    </row>
    <row r="515" spans="5:17" x14ac:dyDescent="0.3">
      <c r="E515" s="2"/>
      <c r="F515" s="110"/>
      <c r="G515" s="41"/>
      <c r="O515" s="2"/>
      <c r="P515" s="110"/>
      <c r="Q515" s="41"/>
    </row>
    <row r="516" spans="5:17" x14ac:dyDescent="0.3">
      <c r="E516" s="2"/>
      <c r="F516" s="110"/>
      <c r="G516" s="41"/>
      <c r="O516" s="2"/>
      <c r="P516" s="110"/>
      <c r="Q516" s="41"/>
    </row>
    <row r="517" spans="5:17" x14ac:dyDescent="0.3">
      <c r="E517" s="2"/>
      <c r="F517" s="110"/>
      <c r="G517" s="41"/>
      <c r="O517" s="2"/>
      <c r="P517" s="110"/>
      <c r="Q517" s="41"/>
    </row>
    <row r="518" spans="5:17" x14ac:dyDescent="0.3">
      <c r="E518" s="2"/>
      <c r="F518" s="110"/>
      <c r="G518" s="41"/>
      <c r="O518" s="2"/>
      <c r="P518" s="110"/>
      <c r="Q518" s="41"/>
    </row>
    <row r="519" spans="5:17" x14ac:dyDescent="0.3">
      <c r="E519" s="2"/>
      <c r="F519" s="110"/>
      <c r="G519" s="41"/>
      <c r="O519" s="2"/>
      <c r="P519" s="110"/>
      <c r="Q519" s="41"/>
    </row>
    <row r="520" spans="5:17" x14ac:dyDescent="0.3">
      <c r="E520" s="2"/>
      <c r="F520" s="110"/>
      <c r="G520" s="41"/>
      <c r="O520" s="2"/>
      <c r="P520" s="110"/>
      <c r="Q520" s="41"/>
    </row>
    <row r="521" spans="5:17" x14ac:dyDescent="0.3">
      <c r="E521" s="2"/>
      <c r="F521" s="110"/>
      <c r="G521" s="41"/>
      <c r="O521" s="2"/>
      <c r="P521" s="110"/>
      <c r="Q521" s="41"/>
    </row>
    <row r="522" spans="5:17" x14ac:dyDescent="0.3">
      <c r="E522" s="2"/>
      <c r="F522" s="110"/>
      <c r="G522" s="41"/>
      <c r="O522" s="2"/>
      <c r="P522" s="110"/>
      <c r="Q522" s="41"/>
    </row>
    <row r="523" spans="5:17" x14ac:dyDescent="0.3">
      <c r="E523" s="2"/>
      <c r="F523" s="110"/>
      <c r="G523" s="41"/>
      <c r="O523" s="2"/>
      <c r="P523" s="110"/>
      <c r="Q523" s="41"/>
    </row>
    <row r="524" spans="5:17" x14ac:dyDescent="0.3">
      <c r="E524" s="2"/>
      <c r="F524" s="110"/>
      <c r="G524" s="41"/>
      <c r="O524" s="2"/>
      <c r="P524" s="110"/>
      <c r="Q524" s="41"/>
    </row>
    <row r="525" spans="5:17" x14ac:dyDescent="0.3">
      <c r="E525" s="2"/>
      <c r="F525" s="110"/>
      <c r="G525" s="41"/>
      <c r="O525" s="2"/>
      <c r="P525" s="110"/>
      <c r="Q525" s="41"/>
    </row>
    <row r="526" spans="5:17" x14ac:dyDescent="0.3">
      <c r="E526" s="2"/>
      <c r="F526" s="110"/>
      <c r="G526" s="41"/>
      <c r="O526" s="2"/>
      <c r="P526" s="110"/>
      <c r="Q526" s="41"/>
    </row>
    <row r="527" spans="5:17" x14ac:dyDescent="0.3">
      <c r="E527" s="2"/>
      <c r="F527" s="110"/>
      <c r="G527" s="41"/>
      <c r="O527" s="2"/>
      <c r="P527" s="110"/>
      <c r="Q527" s="41"/>
    </row>
    <row r="528" spans="5:17" x14ac:dyDescent="0.3">
      <c r="E528" s="2"/>
      <c r="F528" s="110"/>
      <c r="G528" s="41"/>
      <c r="O528" s="2"/>
      <c r="P528" s="110"/>
      <c r="Q528" s="41"/>
    </row>
    <row r="529" spans="5:17" x14ac:dyDescent="0.3">
      <c r="E529" s="2"/>
      <c r="F529" s="110"/>
      <c r="G529" s="41"/>
      <c r="O529" s="2"/>
      <c r="P529" s="110"/>
      <c r="Q529" s="41"/>
    </row>
    <row r="530" spans="5:17" x14ac:dyDescent="0.3">
      <c r="E530" s="2"/>
      <c r="F530" s="110"/>
      <c r="G530" s="41"/>
      <c r="O530" s="2"/>
      <c r="P530" s="110"/>
      <c r="Q530" s="41"/>
    </row>
    <row r="531" spans="5:17" x14ac:dyDescent="0.3">
      <c r="E531" s="2"/>
      <c r="F531" s="110"/>
      <c r="G531" s="41"/>
      <c r="O531" s="2"/>
      <c r="P531" s="110"/>
      <c r="Q531" s="41"/>
    </row>
    <row r="532" spans="5:17" x14ac:dyDescent="0.3">
      <c r="E532" s="2"/>
      <c r="F532" s="110"/>
      <c r="G532" s="41"/>
      <c r="O532" s="2"/>
      <c r="P532" s="110"/>
      <c r="Q532" s="41"/>
    </row>
    <row r="533" spans="5:17" x14ac:dyDescent="0.3">
      <c r="E533" s="2"/>
      <c r="F533" s="110"/>
      <c r="G533" s="41"/>
      <c r="O533" s="2"/>
      <c r="P533" s="110"/>
      <c r="Q533" s="41"/>
    </row>
    <row r="534" spans="5:17" x14ac:dyDescent="0.3">
      <c r="E534" s="2"/>
      <c r="F534" s="110"/>
      <c r="G534" s="41"/>
      <c r="O534" s="2"/>
      <c r="P534" s="110"/>
      <c r="Q534" s="41"/>
    </row>
    <row r="535" spans="5:17" x14ac:dyDescent="0.3">
      <c r="E535" s="2"/>
      <c r="F535" s="110"/>
      <c r="G535" s="41"/>
      <c r="O535" s="2"/>
      <c r="P535" s="110"/>
      <c r="Q535" s="41"/>
    </row>
    <row r="536" spans="5:17" x14ac:dyDescent="0.3">
      <c r="E536" s="2"/>
      <c r="F536" s="110"/>
      <c r="G536" s="41"/>
      <c r="O536" s="2"/>
      <c r="P536" s="110"/>
      <c r="Q536" s="41"/>
    </row>
    <row r="537" spans="5:17" x14ac:dyDescent="0.3">
      <c r="E537" s="2"/>
      <c r="F537" s="110"/>
      <c r="G537" s="41"/>
      <c r="O537" s="2"/>
      <c r="P537" s="110"/>
      <c r="Q537" s="41"/>
    </row>
    <row r="538" spans="5:17" x14ac:dyDescent="0.3">
      <c r="E538" s="2"/>
      <c r="F538" s="110"/>
      <c r="G538" s="41"/>
      <c r="O538" s="2"/>
      <c r="P538" s="110"/>
      <c r="Q538" s="41"/>
    </row>
    <row r="539" spans="5:17" x14ac:dyDescent="0.3">
      <c r="E539" s="2"/>
      <c r="F539" s="110"/>
      <c r="G539" s="41"/>
      <c r="O539" s="2"/>
      <c r="P539" s="110"/>
      <c r="Q539" s="41"/>
    </row>
    <row r="540" spans="5:17" x14ac:dyDescent="0.3">
      <c r="E540" s="2"/>
      <c r="F540" s="110"/>
      <c r="G540" s="41"/>
      <c r="O540" s="2"/>
      <c r="P540" s="110"/>
      <c r="Q540" s="41"/>
    </row>
    <row r="541" spans="5:17" x14ac:dyDescent="0.3">
      <c r="E541" s="2"/>
      <c r="F541" s="110"/>
      <c r="G541" s="41"/>
      <c r="O541" s="2"/>
      <c r="P541" s="110"/>
      <c r="Q541" s="41"/>
    </row>
    <row r="542" spans="5:17" x14ac:dyDescent="0.3">
      <c r="E542" s="2"/>
      <c r="F542" s="110"/>
      <c r="G542" s="41"/>
      <c r="O542" s="2"/>
      <c r="P542" s="110"/>
      <c r="Q542" s="41"/>
    </row>
    <row r="543" spans="5:17" x14ac:dyDescent="0.3">
      <c r="E543" s="2"/>
      <c r="F543" s="110"/>
      <c r="G543" s="41"/>
      <c r="O543" s="2"/>
      <c r="P543" s="110"/>
      <c r="Q543" s="41"/>
    </row>
    <row r="544" spans="5:17" x14ac:dyDescent="0.3">
      <c r="E544" s="2"/>
      <c r="F544" s="110"/>
      <c r="G544" s="41"/>
      <c r="O544" s="2"/>
      <c r="P544" s="110"/>
      <c r="Q544" s="41"/>
    </row>
    <row r="545" spans="5:17" x14ac:dyDescent="0.3">
      <c r="E545" s="2"/>
      <c r="F545" s="110"/>
      <c r="G545" s="41"/>
      <c r="O545" s="2"/>
      <c r="P545" s="110"/>
      <c r="Q545" s="41"/>
    </row>
    <row r="546" spans="5:17" x14ac:dyDescent="0.3">
      <c r="E546" s="2"/>
      <c r="F546" s="110"/>
      <c r="G546" s="41"/>
      <c r="O546" s="2"/>
      <c r="P546" s="110"/>
      <c r="Q546" s="41"/>
    </row>
    <row r="547" spans="5:17" x14ac:dyDescent="0.3">
      <c r="E547" s="2"/>
      <c r="F547" s="110"/>
      <c r="G547" s="41"/>
      <c r="O547" s="2"/>
      <c r="P547" s="110"/>
      <c r="Q547" s="41"/>
    </row>
    <row r="548" spans="5:17" x14ac:dyDescent="0.3">
      <c r="E548" s="2"/>
      <c r="F548" s="110"/>
      <c r="G548" s="41"/>
      <c r="O548" s="2"/>
      <c r="P548" s="110"/>
      <c r="Q548" s="41"/>
    </row>
    <row r="549" spans="5:17" x14ac:dyDescent="0.3">
      <c r="E549" s="2"/>
      <c r="F549" s="110"/>
      <c r="G549" s="41"/>
      <c r="O549" s="2"/>
      <c r="P549" s="110"/>
      <c r="Q549" s="41"/>
    </row>
    <row r="550" spans="5:17" x14ac:dyDescent="0.3">
      <c r="E550" s="2"/>
      <c r="F550" s="110"/>
      <c r="G550" s="41"/>
      <c r="O550" s="2"/>
      <c r="P550" s="110"/>
      <c r="Q550" s="41"/>
    </row>
    <row r="551" spans="5:17" x14ac:dyDescent="0.3">
      <c r="E551" s="2"/>
      <c r="F551" s="110"/>
      <c r="G551" s="41"/>
      <c r="O551" s="2"/>
      <c r="P551" s="110"/>
      <c r="Q551" s="41"/>
    </row>
    <row r="552" spans="5:17" x14ac:dyDescent="0.3">
      <c r="E552" s="2"/>
      <c r="F552" s="110"/>
      <c r="G552" s="41"/>
      <c r="O552" s="2"/>
      <c r="P552" s="110"/>
      <c r="Q552" s="41"/>
    </row>
    <row r="553" spans="5:17" x14ac:dyDescent="0.3">
      <c r="E553" s="2"/>
      <c r="F553" s="110"/>
      <c r="G553" s="41"/>
      <c r="O553" s="2"/>
      <c r="P553" s="110"/>
      <c r="Q553" s="41"/>
    </row>
    <row r="554" spans="5:17" x14ac:dyDescent="0.3">
      <c r="E554" s="2"/>
      <c r="F554" s="110"/>
      <c r="G554" s="41"/>
      <c r="O554" s="2"/>
      <c r="P554" s="110"/>
      <c r="Q554" s="41"/>
    </row>
    <row r="555" spans="5:17" x14ac:dyDescent="0.3">
      <c r="E555" s="2"/>
      <c r="F555" s="110"/>
      <c r="G555" s="41"/>
      <c r="O555" s="2"/>
      <c r="P555" s="110"/>
      <c r="Q555" s="41"/>
    </row>
    <row r="556" spans="5:17" x14ac:dyDescent="0.3">
      <c r="E556" s="2"/>
      <c r="F556" s="110"/>
      <c r="G556" s="41"/>
      <c r="O556" s="2"/>
      <c r="P556" s="110"/>
      <c r="Q556" s="41"/>
    </row>
    <row r="557" spans="5:17" x14ac:dyDescent="0.3">
      <c r="E557" s="2"/>
      <c r="F557" s="110"/>
      <c r="G557" s="41"/>
      <c r="O557" s="2"/>
      <c r="P557" s="110"/>
      <c r="Q557" s="41"/>
    </row>
    <row r="558" spans="5:17" x14ac:dyDescent="0.3">
      <c r="E558" s="2"/>
      <c r="F558" s="110"/>
      <c r="G558" s="41"/>
      <c r="O558" s="2"/>
      <c r="P558" s="110"/>
      <c r="Q558" s="41"/>
    </row>
    <row r="559" spans="5:17" x14ac:dyDescent="0.3">
      <c r="E559" s="2"/>
      <c r="F559" s="110"/>
      <c r="G559" s="41"/>
      <c r="O559" s="2"/>
      <c r="P559" s="110"/>
      <c r="Q559" s="41"/>
    </row>
    <row r="560" spans="5:17" x14ac:dyDescent="0.3">
      <c r="E560" s="2"/>
      <c r="F560" s="110"/>
      <c r="G560" s="41"/>
      <c r="O560" s="2"/>
      <c r="P560" s="110"/>
      <c r="Q560" s="41"/>
    </row>
    <row r="561" spans="5:17" x14ac:dyDescent="0.3">
      <c r="E561" s="2"/>
      <c r="F561" s="110"/>
      <c r="G561" s="41"/>
      <c r="O561" s="2"/>
      <c r="P561" s="110"/>
      <c r="Q561" s="41"/>
    </row>
    <row r="562" spans="5:17" x14ac:dyDescent="0.3">
      <c r="E562" s="2"/>
      <c r="F562" s="110"/>
      <c r="G562" s="41"/>
      <c r="O562" s="2"/>
      <c r="P562" s="110"/>
      <c r="Q562" s="41"/>
    </row>
    <row r="563" spans="5:17" x14ac:dyDescent="0.3">
      <c r="E563" s="2"/>
      <c r="F563" s="110"/>
      <c r="G563" s="41"/>
      <c r="O563" s="2"/>
      <c r="P563" s="110"/>
      <c r="Q563" s="41"/>
    </row>
    <row r="564" spans="5:17" x14ac:dyDescent="0.3">
      <c r="E564" s="2"/>
      <c r="F564" s="110"/>
      <c r="G564" s="41"/>
      <c r="O564" s="2"/>
      <c r="P564" s="110"/>
      <c r="Q564" s="41"/>
    </row>
    <row r="565" spans="5:17" x14ac:dyDescent="0.3">
      <c r="E565" s="2"/>
      <c r="F565" s="110"/>
      <c r="G565" s="41"/>
      <c r="O565" s="2"/>
      <c r="P565" s="110"/>
      <c r="Q565" s="41"/>
    </row>
    <row r="566" spans="5:17" x14ac:dyDescent="0.3">
      <c r="E566" s="2"/>
      <c r="F566" s="110"/>
      <c r="G566" s="41"/>
      <c r="O566" s="2"/>
      <c r="P566" s="110"/>
      <c r="Q566" s="41"/>
    </row>
    <row r="567" spans="5:17" x14ac:dyDescent="0.3">
      <c r="E567" s="2"/>
      <c r="F567" s="110"/>
      <c r="G567" s="41"/>
      <c r="O567" s="2"/>
      <c r="P567" s="110"/>
      <c r="Q567" s="41"/>
    </row>
    <row r="568" spans="5:17" x14ac:dyDescent="0.3">
      <c r="E568" s="2"/>
      <c r="F568" s="110"/>
      <c r="G568" s="41"/>
      <c r="O568" s="2"/>
      <c r="P568" s="110"/>
      <c r="Q568" s="41"/>
    </row>
    <row r="569" spans="5:17" x14ac:dyDescent="0.3">
      <c r="E569" s="2"/>
      <c r="F569" s="110"/>
      <c r="G569" s="41"/>
      <c r="O569" s="2"/>
      <c r="P569" s="110"/>
      <c r="Q569" s="41"/>
    </row>
    <row r="570" spans="5:17" x14ac:dyDescent="0.3">
      <c r="E570" s="2"/>
      <c r="F570" s="110"/>
      <c r="G570" s="41"/>
      <c r="O570" s="2"/>
      <c r="P570" s="110"/>
      <c r="Q570" s="41"/>
    </row>
    <row r="571" spans="5:17" x14ac:dyDescent="0.3">
      <c r="E571" s="2"/>
      <c r="F571" s="110"/>
      <c r="G571" s="41"/>
      <c r="O571" s="2"/>
      <c r="P571" s="110"/>
      <c r="Q571" s="41"/>
    </row>
    <row r="572" spans="5:17" x14ac:dyDescent="0.3">
      <c r="E572" s="2"/>
      <c r="F572" s="110"/>
      <c r="G572" s="41"/>
      <c r="O572" s="2"/>
      <c r="P572" s="110"/>
      <c r="Q572" s="41"/>
    </row>
    <row r="573" spans="5:17" x14ac:dyDescent="0.3">
      <c r="E573" s="2"/>
      <c r="F573" s="110"/>
      <c r="G573" s="41"/>
      <c r="O573" s="2"/>
      <c r="P573" s="110"/>
      <c r="Q573" s="41"/>
    </row>
    <row r="574" spans="5:17" x14ac:dyDescent="0.3">
      <c r="E574" s="2"/>
      <c r="F574" s="110"/>
      <c r="G574" s="41"/>
      <c r="O574" s="2"/>
      <c r="P574" s="110"/>
      <c r="Q574" s="41"/>
    </row>
    <row r="575" spans="5:17" x14ac:dyDescent="0.3">
      <c r="E575" s="2"/>
      <c r="F575" s="110"/>
      <c r="G575" s="41"/>
      <c r="O575" s="2"/>
      <c r="P575" s="110"/>
      <c r="Q575" s="41"/>
    </row>
    <row r="576" spans="5:17" x14ac:dyDescent="0.3">
      <c r="E576" s="2"/>
      <c r="F576" s="110"/>
      <c r="G576" s="41"/>
      <c r="O576" s="2"/>
      <c r="P576" s="110"/>
      <c r="Q576" s="41"/>
    </row>
    <row r="577" spans="5:17" x14ac:dyDescent="0.3">
      <c r="E577" s="2"/>
      <c r="F577" s="110"/>
      <c r="G577" s="41"/>
      <c r="O577" s="2"/>
      <c r="P577" s="110"/>
      <c r="Q577" s="41"/>
    </row>
    <row r="578" spans="5:17" x14ac:dyDescent="0.3">
      <c r="E578" s="2"/>
      <c r="F578" s="110"/>
      <c r="G578" s="41"/>
      <c r="O578" s="2"/>
      <c r="P578" s="110"/>
      <c r="Q578" s="41"/>
    </row>
    <row r="579" spans="5:17" x14ac:dyDescent="0.3">
      <c r="E579" s="2"/>
      <c r="F579" s="110"/>
      <c r="G579" s="41"/>
      <c r="O579" s="2"/>
      <c r="P579" s="110"/>
      <c r="Q579" s="41"/>
    </row>
    <row r="580" spans="5:17" x14ac:dyDescent="0.3">
      <c r="E580" s="2"/>
      <c r="F580" s="110"/>
      <c r="G580" s="41"/>
      <c r="O580" s="2"/>
      <c r="P580" s="110"/>
      <c r="Q580" s="41"/>
    </row>
    <row r="581" spans="5:17" x14ac:dyDescent="0.3">
      <c r="E581" s="2"/>
      <c r="F581" s="110"/>
      <c r="G581" s="41"/>
      <c r="O581" s="2"/>
      <c r="P581" s="110"/>
      <c r="Q581" s="41"/>
    </row>
    <row r="582" spans="5:17" x14ac:dyDescent="0.3">
      <c r="E582" s="2"/>
      <c r="F582" s="110"/>
      <c r="G582" s="41"/>
      <c r="O582" s="2"/>
      <c r="P582" s="110"/>
      <c r="Q582" s="41"/>
    </row>
    <row r="583" spans="5:17" x14ac:dyDescent="0.3">
      <c r="E583" s="2"/>
      <c r="F583" s="110"/>
      <c r="G583" s="41"/>
      <c r="O583" s="2"/>
      <c r="P583" s="110"/>
      <c r="Q583" s="41"/>
    </row>
    <row r="584" spans="5:17" x14ac:dyDescent="0.3">
      <c r="E584" s="2"/>
      <c r="F584" s="110"/>
      <c r="G584" s="41"/>
      <c r="O584" s="2"/>
      <c r="P584" s="110"/>
      <c r="Q584" s="41"/>
    </row>
    <row r="585" spans="5:17" x14ac:dyDescent="0.3">
      <c r="E585" s="2"/>
      <c r="F585" s="110"/>
      <c r="G585" s="41"/>
      <c r="O585" s="2"/>
      <c r="P585" s="110"/>
      <c r="Q585" s="41"/>
    </row>
    <row r="586" spans="5:17" x14ac:dyDescent="0.3">
      <c r="E586" s="2"/>
      <c r="F586" s="110"/>
      <c r="G586" s="41"/>
      <c r="O586" s="2"/>
      <c r="P586" s="110"/>
      <c r="Q586" s="41"/>
    </row>
    <row r="587" spans="5:17" x14ac:dyDescent="0.3">
      <c r="E587" s="2"/>
      <c r="F587" s="110"/>
      <c r="G587" s="41"/>
      <c r="O587" s="2"/>
      <c r="P587" s="110"/>
      <c r="Q587" s="41"/>
    </row>
    <row r="588" spans="5:17" x14ac:dyDescent="0.3">
      <c r="E588" s="2"/>
      <c r="F588" s="110"/>
      <c r="G588" s="41"/>
      <c r="O588" s="2"/>
      <c r="P588" s="110"/>
      <c r="Q588" s="41"/>
    </row>
    <row r="589" spans="5:17" x14ac:dyDescent="0.3">
      <c r="E589" s="2"/>
      <c r="F589" s="110"/>
      <c r="G589" s="41"/>
      <c r="O589" s="2"/>
      <c r="P589" s="110"/>
      <c r="Q589" s="41"/>
    </row>
    <row r="590" spans="5:17" x14ac:dyDescent="0.3">
      <c r="E590" s="2"/>
      <c r="F590" s="110"/>
      <c r="G590" s="41"/>
      <c r="O590" s="2"/>
      <c r="P590" s="110"/>
      <c r="Q590" s="41"/>
    </row>
    <row r="591" spans="5:17" x14ac:dyDescent="0.3">
      <c r="E591" s="2"/>
      <c r="F591" s="110"/>
      <c r="G591" s="41"/>
      <c r="O591" s="2"/>
      <c r="P591" s="110"/>
      <c r="Q591" s="41"/>
    </row>
    <row r="592" spans="5:17" x14ac:dyDescent="0.3">
      <c r="E592" s="2"/>
      <c r="F592" s="110"/>
      <c r="G592" s="41"/>
      <c r="O592" s="2"/>
      <c r="P592" s="110"/>
      <c r="Q592" s="41"/>
    </row>
    <row r="593" spans="5:17" x14ac:dyDescent="0.3">
      <c r="E593" s="2"/>
      <c r="F593" s="110"/>
      <c r="G593" s="41"/>
      <c r="O593" s="2"/>
      <c r="P593" s="110"/>
      <c r="Q593" s="41"/>
    </row>
    <row r="594" spans="5:17" x14ac:dyDescent="0.3">
      <c r="E594" s="2"/>
      <c r="F594" s="110"/>
      <c r="G594" s="41"/>
      <c r="O594" s="2"/>
      <c r="P594" s="110"/>
      <c r="Q594" s="41"/>
    </row>
    <row r="595" spans="5:17" x14ac:dyDescent="0.3">
      <c r="E595" s="2"/>
      <c r="F595" s="110"/>
      <c r="G595" s="41"/>
      <c r="O595" s="2"/>
      <c r="P595" s="110"/>
      <c r="Q595" s="41"/>
    </row>
    <row r="596" spans="5:17" x14ac:dyDescent="0.3">
      <c r="E596" s="2"/>
      <c r="F596" s="110"/>
      <c r="G596" s="41"/>
      <c r="O596" s="2"/>
      <c r="P596" s="110"/>
      <c r="Q596" s="41"/>
    </row>
    <row r="597" spans="5:17" x14ac:dyDescent="0.3">
      <c r="E597" s="2"/>
      <c r="F597" s="110"/>
      <c r="G597" s="41"/>
      <c r="O597" s="2"/>
      <c r="P597" s="110"/>
      <c r="Q597" s="41"/>
    </row>
    <row r="598" spans="5:17" x14ac:dyDescent="0.3">
      <c r="E598" s="2"/>
      <c r="F598" s="110"/>
      <c r="G598" s="41"/>
      <c r="O598" s="2"/>
      <c r="P598" s="110"/>
      <c r="Q598" s="41"/>
    </row>
    <row r="599" spans="5:17" x14ac:dyDescent="0.3">
      <c r="E599" s="2"/>
      <c r="F599" s="110"/>
      <c r="G599" s="41"/>
      <c r="O599" s="2"/>
      <c r="P599" s="110"/>
      <c r="Q599" s="41"/>
    </row>
    <row r="600" spans="5:17" x14ac:dyDescent="0.3">
      <c r="E600" s="2"/>
      <c r="F600" s="110"/>
      <c r="G600" s="41"/>
      <c r="O600" s="2"/>
      <c r="P600" s="110"/>
      <c r="Q600" s="41"/>
    </row>
    <row r="601" spans="5:17" x14ac:dyDescent="0.3">
      <c r="E601" s="2"/>
      <c r="F601" s="110"/>
      <c r="G601" s="41"/>
      <c r="O601" s="2"/>
      <c r="P601" s="110"/>
      <c r="Q601" s="41"/>
    </row>
    <row r="602" spans="5:17" x14ac:dyDescent="0.3">
      <c r="E602" s="2"/>
      <c r="F602" s="110"/>
      <c r="G602" s="41"/>
      <c r="O602" s="2"/>
      <c r="P602" s="110"/>
      <c r="Q602" s="41"/>
    </row>
    <row r="603" spans="5:17" x14ac:dyDescent="0.3">
      <c r="E603" s="2"/>
      <c r="F603" s="110"/>
      <c r="G603" s="41"/>
      <c r="O603" s="2"/>
      <c r="P603" s="110"/>
      <c r="Q603" s="41"/>
    </row>
    <row r="604" spans="5:17" x14ac:dyDescent="0.3">
      <c r="E604" s="2"/>
      <c r="F604" s="110"/>
      <c r="G604" s="41"/>
      <c r="O604" s="2"/>
      <c r="P604" s="110"/>
      <c r="Q604" s="41"/>
    </row>
    <row r="605" spans="5:17" x14ac:dyDescent="0.3">
      <c r="E605" s="2"/>
      <c r="F605" s="110"/>
      <c r="G605" s="41"/>
      <c r="O605" s="2"/>
      <c r="P605" s="110"/>
      <c r="Q605" s="41"/>
    </row>
    <row r="606" spans="5:17" x14ac:dyDescent="0.3">
      <c r="E606" s="2"/>
      <c r="F606" s="110"/>
      <c r="G606" s="41"/>
      <c r="O606" s="2"/>
      <c r="P606" s="110"/>
      <c r="Q606" s="41"/>
    </row>
    <row r="607" spans="5:17" x14ac:dyDescent="0.3">
      <c r="E607" s="2"/>
      <c r="F607" s="110"/>
      <c r="G607" s="41"/>
      <c r="O607" s="2"/>
      <c r="P607" s="110"/>
      <c r="Q607" s="41"/>
    </row>
    <row r="608" spans="5:17" x14ac:dyDescent="0.3">
      <c r="E608" s="2"/>
      <c r="F608" s="110"/>
      <c r="G608" s="41"/>
      <c r="O608" s="2"/>
      <c r="P608" s="110"/>
      <c r="Q608" s="41"/>
    </row>
    <row r="609" spans="5:17" x14ac:dyDescent="0.3">
      <c r="E609" s="2"/>
      <c r="F609" s="110"/>
      <c r="G609" s="41"/>
      <c r="O609" s="2"/>
      <c r="P609" s="110"/>
      <c r="Q609" s="41"/>
    </row>
    <row r="610" spans="5:17" x14ac:dyDescent="0.3">
      <c r="E610" s="2"/>
      <c r="F610" s="110"/>
      <c r="G610" s="41"/>
      <c r="O610" s="2"/>
      <c r="P610" s="110"/>
      <c r="Q610" s="41"/>
    </row>
    <row r="611" spans="5:17" x14ac:dyDescent="0.3">
      <c r="E611" s="2"/>
      <c r="F611" s="110"/>
      <c r="G611" s="41"/>
      <c r="O611" s="2"/>
      <c r="P611" s="110"/>
      <c r="Q611" s="41"/>
    </row>
    <row r="612" spans="5:17" x14ac:dyDescent="0.3">
      <c r="E612" s="2"/>
      <c r="F612" s="110"/>
      <c r="G612" s="41"/>
      <c r="O612" s="2"/>
      <c r="P612" s="110"/>
      <c r="Q612" s="41"/>
    </row>
    <row r="613" spans="5:17" x14ac:dyDescent="0.3">
      <c r="E613" s="2"/>
      <c r="F613" s="110"/>
      <c r="G613" s="41"/>
      <c r="O613" s="2"/>
      <c r="P613" s="110"/>
      <c r="Q613" s="41"/>
    </row>
    <row r="614" spans="5:17" x14ac:dyDescent="0.3">
      <c r="E614" s="2"/>
      <c r="F614" s="110"/>
      <c r="G614" s="41"/>
      <c r="O614" s="2"/>
      <c r="P614" s="110"/>
      <c r="Q614" s="41"/>
    </row>
    <row r="615" spans="5:17" x14ac:dyDescent="0.3">
      <c r="E615" s="2"/>
      <c r="F615" s="110"/>
      <c r="G615" s="41"/>
      <c r="O615" s="2"/>
      <c r="P615" s="110"/>
      <c r="Q615" s="41"/>
    </row>
    <row r="616" spans="5:17" x14ac:dyDescent="0.3">
      <c r="E616" s="2"/>
      <c r="F616" s="110"/>
      <c r="G616" s="41"/>
      <c r="O616" s="2"/>
      <c r="P616" s="110"/>
      <c r="Q616" s="41"/>
    </row>
    <row r="617" spans="5:17" x14ac:dyDescent="0.3">
      <c r="E617" s="2"/>
      <c r="F617" s="110"/>
      <c r="G617" s="41"/>
      <c r="O617" s="2"/>
      <c r="P617" s="110"/>
      <c r="Q617" s="41"/>
    </row>
    <row r="618" spans="5:17" x14ac:dyDescent="0.3">
      <c r="E618" s="2"/>
      <c r="F618" s="110"/>
      <c r="G618" s="41"/>
      <c r="O618" s="2"/>
      <c r="P618" s="110"/>
      <c r="Q618" s="41"/>
    </row>
    <row r="619" spans="5:17" ht="15.75" x14ac:dyDescent="0.3">
      <c r="E619" s="120"/>
      <c r="F619" s="121" t="s">
        <v>33</v>
      </c>
      <c r="G619" s="122">
        <f>SUM(G23:G617)</f>
        <v>0</v>
      </c>
      <c r="O619" s="6"/>
      <c r="P619" s="123" t="s">
        <v>33</v>
      </c>
      <c r="Q619" s="124">
        <f>SUM(Q23:Q617)</f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8E6DD554-97F0-4DD9-A405-A6B7EEE57DCB}">
      <formula1>Govadjust</formula1>
    </dataValidation>
    <dataValidation type="list" allowBlank="1" showInputMessage="1" showErrorMessage="1" sqref="J23:J619" xr:uid="{75E94AA4-5FF5-4728-A7A2-2C7DE1A86613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3BB39F67-B350-41F3-B604-2AC835C89B65}">
      <formula1>Taxes</formula1>
    </dataValidation>
    <dataValidation type="list" allowBlank="1" showInputMessage="1" showErrorMessage="1" sqref="D24 C23:C619" xr:uid="{CA2449D8-6EB4-4C14-9ED6-2C43A2CF6AE1}">
      <formula1>Compadjust</formula1>
    </dataValidation>
    <dataValidation type="list" allowBlank="1" showInputMessage="1" showErrorMessage="1" sqref="N17:N19 N7:N15" xr:uid="{A0995A8E-1CA1-4A0C-BBAE-95D1B7BA1034}">
      <formula1>FinalDiff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9DBC-184E-4F07-8E71-4AD14CE92517}">
  <dimension ref="A3:BL619"/>
  <sheetViews>
    <sheetView showGridLines="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0</v>
      </c>
      <c r="E3" s="7" t="str">
        <f>[1]Companies!C5</f>
        <v>Khoshak Brothers Company</v>
      </c>
      <c r="F3" s="3"/>
      <c r="J3" s="6" t="s">
        <v>1</v>
      </c>
      <c r="K3" s="8">
        <f>[1]Lists!B4</f>
        <v>1396</v>
      </c>
    </row>
    <row r="4" spans="1:64" x14ac:dyDescent="0.3">
      <c r="C4" s="9"/>
      <c r="F4" s="3"/>
      <c r="Q4" s="10"/>
    </row>
    <row r="5" spans="1:64" ht="40.5" customHeight="1" thickBot="1" x14ac:dyDescent="0.3">
      <c r="B5" s="253" t="s">
        <v>2</v>
      </c>
      <c r="C5" s="255" t="s">
        <v>3</v>
      </c>
      <c r="E5" s="257" t="s">
        <v>4</v>
      </c>
      <c r="F5" s="257"/>
      <c r="G5" s="257"/>
      <c r="I5" s="257" t="s">
        <v>5</v>
      </c>
      <c r="J5" s="257"/>
      <c r="K5" s="257"/>
      <c r="M5" s="258" t="s">
        <v>6</v>
      </c>
      <c r="N5" s="260" t="s">
        <v>7</v>
      </c>
      <c r="Q5" s="10"/>
      <c r="R5" s="11" t="s">
        <v>8</v>
      </c>
      <c r="S5" s="12" t="s">
        <v>9</v>
      </c>
      <c r="U5" s="11" t="s">
        <v>10</v>
      </c>
      <c r="V5" s="12" t="s">
        <v>9</v>
      </c>
      <c r="Y5" s="13" t="s">
        <v>11</v>
      </c>
      <c r="Z5" s="14" t="s">
        <v>12</v>
      </c>
      <c r="AA5" s="13" t="str">
        <f>[1]Lists!$B$82</f>
        <v>Tax paid not reported</v>
      </c>
      <c r="AB5" s="13" t="str">
        <f>[1]Lists!$B$83</f>
        <v>Tax paid reported but outside the period covered</v>
      </c>
      <c r="AC5" s="13" t="str">
        <f>[1]Lists!$B$84</f>
        <v>Tax paid reported but outside the reconciliation scope</v>
      </c>
      <c r="AD5" s="13" t="str">
        <f>[1]Lists!$B$85</f>
        <v>Tax amount incorrectly reported</v>
      </c>
      <c r="AE5" s="13" t="str">
        <f>[1]Lists!$B$86</f>
        <v>Tax reported but not paid</v>
      </c>
      <c r="AF5" s="13" t="str">
        <f>[1]Lists!$B$87</f>
        <v>Tax paid to other Government entity</v>
      </c>
      <c r="AG5" s="13" t="str">
        <f>[1]Lists!$B$88</f>
        <v>Tax incorrectly classified</v>
      </c>
      <c r="AH5" s="13" t="str">
        <f>[1]Lists!$B$89</f>
        <v>Tax paid on other identification number</v>
      </c>
      <c r="AI5" s="13" t="str">
        <f>[1]Lists!$B$90</f>
        <v>Exchange rate difference</v>
      </c>
      <c r="AJ5" s="13" t="s">
        <v>13</v>
      </c>
      <c r="AM5" s="13" t="s">
        <v>11</v>
      </c>
      <c r="AN5" s="14" t="s">
        <v>12</v>
      </c>
      <c r="AO5" s="13" t="str">
        <f>[1]Lists!$B$94</f>
        <v>Tax received not reported</v>
      </c>
      <c r="AP5" s="13" t="str">
        <f>[1]Lists!$B$95</f>
        <v>Tax received reported but outside the period covered</v>
      </c>
      <c r="AQ5" s="13" t="str">
        <f>[1]Lists!$B$96</f>
        <v>Tax received reported but outside the reconciliation scope</v>
      </c>
      <c r="AR5" s="13" t="str">
        <f>[1]Lists!$B$97</f>
        <v>Tax amount incorrectly reported</v>
      </c>
      <c r="AS5" s="13" t="str">
        <f>[1]Lists!$B$98</f>
        <v>Tax reported but not received</v>
      </c>
      <c r="AT5" s="13" t="str">
        <f>[1]Lists!$B$99</f>
        <v>Tax incorrectly classified</v>
      </c>
      <c r="AU5" s="13" t="str">
        <f>[1]Lists!$B$100</f>
        <v>Tax received on other identification number</v>
      </c>
      <c r="AV5" s="13" t="str">
        <f>[1]Lists!$B$101</f>
        <v>Exchange rate difference</v>
      </c>
      <c r="AW5" s="13" t="s">
        <v>14</v>
      </c>
      <c r="AZ5" s="13" t="s">
        <v>11</v>
      </c>
      <c r="BA5" s="14" t="s">
        <v>15</v>
      </c>
      <c r="BB5" s="13" t="str">
        <f>[1]Lists!$B$105</f>
        <v>Reporting template not submitted by the extractive company</v>
      </c>
      <c r="BC5" s="13" t="str">
        <f>+[1]Lists!B106</f>
        <v>Reporting template not submitted by the Govt Body</v>
      </c>
      <c r="BD5" s="13" t="str">
        <f>[1]Lists!$B$107</f>
        <v>Supporting documents do not match extractive company report</v>
      </c>
      <c r="BE5" s="13" t="str">
        <f>[1]Lists!$B$108</f>
        <v>Supporting documents do not match Govt Body report</v>
      </c>
      <c r="BF5" s="13" t="str">
        <f>[1]Lists!$B$109</f>
        <v>Missing extractive company detail by payment</v>
      </c>
      <c r="BG5" s="13" t="str">
        <f>[1]Lists!$B$110</f>
        <v>Missing Govt Body detail by payment</v>
      </c>
      <c r="BH5" s="13" t="str">
        <f>+[1]Lists!B111</f>
        <v>Tax not reported by the extractive company</v>
      </c>
      <c r="BI5" s="13" t="str">
        <f>[1]Lists!$B$112</f>
        <v>Tax not reported by the Govt Body</v>
      </c>
      <c r="BJ5" s="13" t="str">
        <f>[1]Lists!$B$113</f>
        <v>Tax reported by the Govt not confirmed by the company</v>
      </c>
      <c r="BK5" s="13" t="str">
        <f>+[1]Lists!B116</f>
        <v>Not material difference &lt; AFN 1,000,000</v>
      </c>
      <c r="BL5" s="14">
        <f>[1]Lists!$B$117</f>
        <v>0</v>
      </c>
    </row>
    <row r="6" spans="1:64" ht="28.5" thickTop="1" thickBot="1" x14ac:dyDescent="0.3">
      <c r="B6" s="254"/>
      <c r="C6" s="256"/>
      <c r="E6" s="15" t="s">
        <v>16</v>
      </c>
      <c r="F6" s="15" t="s">
        <v>17</v>
      </c>
      <c r="G6" s="15" t="s">
        <v>18</v>
      </c>
      <c r="I6" s="15" t="s">
        <v>16</v>
      </c>
      <c r="J6" s="15" t="s">
        <v>17</v>
      </c>
      <c r="K6" s="15" t="s">
        <v>18</v>
      </c>
      <c r="M6" s="259"/>
      <c r="N6" s="261"/>
      <c r="Q6" s="10"/>
      <c r="R6" s="16" t="str">
        <f>[1]Lists!B82</f>
        <v>Tax paid not reported</v>
      </c>
      <c r="S6" s="17">
        <f t="shared" ref="S6:S14" si="0">SUMIF($C$23:$C$619,R6,$G$23:$G$619)</f>
        <v>0</v>
      </c>
      <c r="T6" s="18">
        <f>+S6-AA14</f>
        <v>0</v>
      </c>
      <c r="U6" s="3" t="str">
        <f>[1]Lists!B105</f>
        <v>Reporting template not submitted by the extractive company</v>
      </c>
      <c r="V6" s="19">
        <f t="shared" ref="V6:V16" si="1">SUMIF($N$7:$N$18,U6,$M$7:$M$18)</f>
        <v>0</v>
      </c>
      <c r="W6" s="18">
        <f>+V6-BB$14</f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tr">
        <f>IF(M7=0,"",IF(N7=0,"ERROR",""))</f>
        <v/>
      </c>
      <c r="P7" s="26" t="str">
        <f t="shared" ref="P7:P14" si="2">IF(O7="ERROR","Please insert comment","")</f>
        <v/>
      </c>
      <c r="Q7" s="10"/>
      <c r="R7" s="16" t="str">
        <f>[1]Lists!B83</f>
        <v>Tax paid reported but outside the period covered</v>
      </c>
      <c r="S7" s="17">
        <f t="shared" si="0"/>
        <v>0</v>
      </c>
      <c r="T7" s="18">
        <f>+S7-AB14</f>
        <v>0</v>
      </c>
      <c r="U7" s="3" t="str">
        <f>+[1]Lists!B106</f>
        <v>Reporting template not submitted by the Govt Body</v>
      </c>
      <c r="V7" s="19">
        <f t="shared" si="1"/>
        <v>0</v>
      </c>
      <c r="W7" s="18">
        <f>+V7-BC$14</f>
        <v>0</v>
      </c>
      <c r="Y7" s="27">
        <f t="shared" ref="Y7:Z13" si="3">B8</f>
        <v>0</v>
      </c>
      <c r="Z7" s="27" t="str">
        <f t="shared" si="3"/>
        <v>Ministry of Mines and Petroleum (MoMP) - Revenue Department
وزارت معادن و بترولیم - بخش عواید</v>
      </c>
      <c r="AA7" s="27">
        <f>+AA8+AA9</f>
        <v>0</v>
      </c>
      <c r="AB7" s="27">
        <f t="shared" ref="AB7:AJ7" si="4">+AB8+AB9</f>
        <v>0</v>
      </c>
      <c r="AC7" s="27">
        <f t="shared" si="4"/>
        <v>0</v>
      </c>
      <c r="AD7" s="27">
        <f t="shared" si="4"/>
        <v>0</v>
      </c>
      <c r="AE7" s="27">
        <f t="shared" si="4"/>
        <v>0</v>
      </c>
      <c r="AF7" s="27">
        <f t="shared" si="4"/>
        <v>0</v>
      </c>
      <c r="AG7" s="27">
        <f t="shared" si="4"/>
        <v>0</v>
      </c>
      <c r="AH7" s="27">
        <f t="shared" si="4"/>
        <v>0</v>
      </c>
      <c r="AI7" s="27">
        <f t="shared" si="4"/>
        <v>0</v>
      </c>
      <c r="AJ7" s="27">
        <f t="shared" si="4"/>
        <v>0</v>
      </c>
      <c r="AM7" s="27">
        <f t="shared" ref="AM7:AN13" si="5">+Y7</f>
        <v>0</v>
      </c>
      <c r="AN7" s="27" t="str">
        <f t="shared" si="5"/>
        <v>Ministry of Mines and Petroleum (MoMP) - Revenue Department
وزارت معادن و بترولیم - بخش عواید</v>
      </c>
      <c r="AO7" s="27">
        <f>+AO8+AO9</f>
        <v>0</v>
      </c>
      <c r="AP7" s="27">
        <f t="shared" ref="AP7:AW7" si="6">+AP8+AP9</f>
        <v>0</v>
      </c>
      <c r="AQ7" s="27">
        <f t="shared" si="6"/>
        <v>-590500</v>
      </c>
      <c r="AR7" s="27">
        <f t="shared" si="6"/>
        <v>0</v>
      </c>
      <c r="AS7" s="27">
        <f t="shared" si="6"/>
        <v>0</v>
      </c>
      <c r="AT7" s="27">
        <f t="shared" si="6"/>
        <v>0</v>
      </c>
      <c r="AU7" s="27">
        <f t="shared" si="6"/>
        <v>0</v>
      </c>
      <c r="AV7" s="27">
        <f t="shared" si="6"/>
        <v>0</v>
      </c>
      <c r="AW7" s="27">
        <f t="shared" si="6"/>
        <v>-590500</v>
      </c>
      <c r="AZ7" s="27">
        <f t="shared" ref="AZ7:BA14" si="7">+AM7</f>
        <v>0</v>
      </c>
      <c r="BA7" s="27" t="str">
        <f t="shared" si="7"/>
        <v>Ministry of Mines and Petroleum (MoMP) - Revenue Department
وزارت معادن و بترولیم - بخش عواید</v>
      </c>
      <c r="BB7" s="27">
        <f>+BB8+BB9</f>
        <v>0</v>
      </c>
      <c r="BC7" s="27">
        <f t="shared" ref="BC7:BL7" si="8">+BC8+BC9</f>
        <v>0</v>
      </c>
      <c r="BD7" s="27">
        <f t="shared" si="8"/>
        <v>0</v>
      </c>
      <c r="BE7" s="27">
        <f t="shared" si="8"/>
        <v>0</v>
      </c>
      <c r="BF7" s="27">
        <f t="shared" si="8"/>
        <v>0</v>
      </c>
      <c r="BG7" s="27">
        <f t="shared" si="8"/>
        <v>0</v>
      </c>
      <c r="BH7" s="27">
        <f t="shared" si="8"/>
        <v>0</v>
      </c>
      <c r="BI7" s="27">
        <f t="shared" si="8"/>
        <v>0</v>
      </c>
      <c r="BJ7" s="27">
        <f t="shared" si="8"/>
        <v>0</v>
      </c>
      <c r="BK7" s="27">
        <f t="shared" si="8"/>
        <v>0</v>
      </c>
      <c r="BL7" s="27">
        <f t="shared" si="8"/>
        <v>0</v>
      </c>
    </row>
    <row r="8" spans="1:64" ht="27" x14ac:dyDescent="0.25">
      <c r="A8" s="23"/>
      <c r="B8" s="27"/>
      <c r="C8" s="27" t="str">
        <f>[1]Taxes!D10</f>
        <v>Ministry of Mines and Petroleum (MoMP) - Revenue Department
وزارت معادن و بترولیم - بخش عواید</v>
      </c>
      <c r="E8" s="28">
        <f>SUM(E9:E10)</f>
        <v>72722000</v>
      </c>
      <c r="F8" s="28">
        <f>SUM(F9:F10)</f>
        <v>0</v>
      </c>
      <c r="G8" s="28">
        <f>SUM(G9:G10)</f>
        <v>72722000</v>
      </c>
      <c r="H8" s="29"/>
      <c r="I8" s="28">
        <f>SUM(I9:I10)</f>
        <v>73312500</v>
      </c>
      <c r="J8" s="28">
        <f>SUM(J9:J10)</f>
        <v>-590500</v>
      </c>
      <c r="K8" s="28">
        <f>SUM(K9:K10)</f>
        <v>72722000</v>
      </c>
      <c r="L8" s="29"/>
      <c r="M8" s="28">
        <f>SUM(M9:M10)</f>
        <v>0</v>
      </c>
      <c r="N8" s="30"/>
      <c r="O8" s="24"/>
      <c r="P8" s="26"/>
      <c r="Q8" s="10"/>
      <c r="R8" s="16" t="str">
        <f>[1]Lists!B84</f>
        <v>Tax paid reported but outside the reconciliation scope</v>
      </c>
      <c r="S8" s="17">
        <f t="shared" si="0"/>
        <v>0</v>
      </c>
      <c r="T8" s="18">
        <f>+S8-AC14</f>
        <v>0</v>
      </c>
      <c r="U8" s="3" t="str">
        <f>[1]Lists!B107</f>
        <v>Supporting documents do not match extractive company report</v>
      </c>
      <c r="V8" s="19">
        <f t="shared" si="1"/>
        <v>0</v>
      </c>
      <c r="W8" s="18">
        <f>+V8-BD$14</f>
        <v>0</v>
      </c>
      <c r="Y8" s="31">
        <f t="shared" si="3"/>
        <v>1</v>
      </c>
      <c r="Z8" s="32" t="str">
        <f t="shared" si="3"/>
        <v>Royalties 
حق الامتیاز</v>
      </c>
      <c r="AA8" s="33">
        <f t="shared" ref="AA8:AI9" si="9">SUMPRODUCT(($A$23:$A$619=$Y8&amp;"- "&amp;$Z8)*($C$23:$C$619=AA$5)*($G$23:$G$619))</f>
        <v>0</v>
      </c>
      <c r="AB8" s="33">
        <f t="shared" si="9"/>
        <v>0</v>
      </c>
      <c r="AC8" s="33">
        <f t="shared" si="9"/>
        <v>0</v>
      </c>
      <c r="AD8" s="33">
        <f t="shared" si="9"/>
        <v>0</v>
      </c>
      <c r="AE8" s="33">
        <f t="shared" si="9"/>
        <v>0</v>
      </c>
      <c r="AF8" s="33">
        <f t="shared" si="9"/>
        <v>0</v>
      </c>
      <c r="AG8" s="33">
        <f t="shared" si="9"/>
        <v>0</v>
      </c>
      <c r="AH8" s="33">
        <f t="shared" si="9"/>
        <v>0</v>
      </c>
      <c r="AI8" s="33">
        <f t="shared" si="9"/>
        <v>0</v>
      </c>
      <c r="AJ8" s="33">
        <f t="shared" ref="AJ8:AJ13" si="10">SUM(AA8:AI8)</f>
        <v>0</v>
      </c>
      <c r="AM8" s="31">
        <f t="shared" si="5"/>
        <v>1</v>
      </c>
      <c r="AN8" s="32" t="str">
        <f t="shared" si="5"/>
        <v>Royalties 
حق الامتیاز</v>
      </c>
      <c r="AO8" s="33">
        <f t="shared" ref="AO8:AV9" si="11">SUMPRODUCT(($J$23:$M$619=$AM8&amp;"- "&amp;$AN8)*($N$23:$N$619=AO$5)*($Q$23:$Q$619))</f>
        <v>0</v>
      </c>
      <c r="AP8" s="33">
        <f t="shared" si="11"/>
        <v>0</v>
      </c>
      <c r="AQ8" s="33">
        <f t="shared" si="11"/>
        <v>-590500</v>
      </c>
      <c r="AR8" s="33">
        <f t="shared" si="11"/>
        <v>0</v>
      </c>
      <c r="AS8" s="33">
        <f t="shared" si="11"/>
        <v>0</v>
      </c>
      <c r="AT8" s="33">
        <f t="shared" si="11"/>
        <v>0</v>
      </c>
      <c r="AU8" s="33">
        <f t="shared" si="11"/>
        <v>0</v>
      </c>
      <c r="AV8" s="33">
        <f t="shared" si="11"/>
        <v>0</v>
      </c>
      <c r="AW8" s="33">
        <f t="shared" ref="AW8:AW13" si="12">SUM(AO8:AV8)</f>
        <v>-590500</v>
      </c>
      <c r="AZ8" s="31">
        <f t="shared" si="7"/>
        <v>1</v>
      </c>
      <c r="BA8" s="32" t="str">
        <f t="shared" si="7"/>
        <v>Royalties 
حق الامتیاز</v>
      </c>
      <c r="BB8" s="33">
        <f t="shared" ref="BB8:BL9" si="13">SUMPRODUCT(($C$7:$C$18=$BA8)*($N$7:$N$18=BB$5)*($M$7:$M$18))</f>
        <v>0</v>
      </c>
      <c r="BC8" s="33">
        <f t="shared" si="13"/>
        <v>0</v>
      </c>
      <c r="BD8" s="33">
        <f t="shared" si="13"/>
        <v>0</v>
      </c>
      <c r="BE8" s="33">
        <f t="shared" si="13"/>
        <v>0</v>
      </c>
      <c r="BF8" s="33">
        <f t="shared" si="13"/>
        <v>0</v>
      </c>
      <c r="BG8" s="33">
        <f t="shared" si="13"/>
        <v>0</v>
      </c>
      <c r="BH8" s="33">
        <f t="shared" si="13"/>
        <v>0</v>
      </c>
      <c r="BI8" s="33">
        <f t="shared" si="13"/>
        <v>0</v>
      </c>
      <c r="BJ8" s="33">
        <f t="shared" si="13"/>
        <v>0</v>
      </c>
      <c r="BK8" s="31">
        <f t="shared" si="13"/>
        <v>0</v>
      </c>
      <c r="BL8" s="32">
        <f t="shared" si="13"/>
        <v>0</v>
      </c>
    </row>
    <row r="9" spans="1:64" ht="27" x14ac:dyDescent="0.25">
      <c r="A9" s="23"/>
      <c r="B9" s="34">
        <f>[1]Taxes!B10</f>
        <v>1</v>
      </c>
      <c r="C9" s="35" t="str">
        <f>[1]Taxes!C10</f>
        <v>Royalties 
حق الامتیاز</v>
      </c>
      <c r="E9" s="37">
        <f>20078000+52644000</f>
        <v>72722000</v>
      </c>
      <c r="F9" s="37">
        <f>SUMIF($A$23:$A$619,B9&amp;"- "&amp;C9,$G$23:$G$619)</f>
        <v>0</v>
      </c>
      <c r="G9" s="37">
        <f>E9+F9</f>
        <v>72722000</v>
      </c>
      <c r="H9" s="29"/>
      <c r="I9" s="37">
        <v>73312500</v>
      </c>
      <c r="J9" s="37">
        <f>SUMIF($J$23:$J$619,B9&amp;"- "&amp;C9,$Q$23:$Q$619)</f>
        <v>-590500</v>
      </c>
      <c r="K9" s="37">
        <f>I9+J9</f>
        <v>72722000</v>
      </c>
      <c r="L9" s="29"/>
      <c r="M9" s="37">
        <f>G9-K9</f>
        <v>0</v>
      </c>
      <c r="N9" s="38"/>
      <c r="O9" s="24" t="str">
        <f>IF(M9=0,"",IF(N9=0,"ERROR",""))</f>
        <v/>
      </c>
      <c r="P9" s="26" t="str">
        <f t="shared" si="2"/>
        <v/>
      </c>
      <c r="Q9" s="10"/>
      <c r="R9" s="16" t="str">
        <f>[1]Lists!B85</f>
        <v>Tax amount incorrectly reported</v>
      </c>
      <c r="S9" s="17">
        <f t="shared" si="0"/>
        <v>0</v>
      </c>
      <c r="T9" s="18">
        <f>+S9-AD14</f>
        <v>0</v>
      </c>
      <c r="U9" s="3" t="str">
        <f>[1]Lists!B108</f>
        <v>Supporting documents do not match Govt Body report</v>
      </c>
      <c r="V9" s="19">
        <f t="shared" si="1"/>
        <v>0</v>
      </c>
      <c r="W9" s="18">
        <f>+V9-BE$14</f>
        <v>0</v>
      </c>
      <c r="Y9" s="39">
        <f t="shared" si="3"/>
        <v>2</v>
      </c>
      <c r="Z9" s="40" t="str">
        <f t="shared" si="3"/>
        <v>Other significant payments (&gt; AFN 7 million) - پرداخت های قابل توجه (&gt; 7 میلیون افغانی)</v>
      </c>
      <c r="AA9" s="41">
        <f t="shared" si="9"/>
        <v>0</v>
      </c>
      <c r="AB9" s="41">
        <f t="shared" si="9"/>
        <v>0</v>
      </c>
      <c r="AC9" s="41">
        <f t="shared" si="9"/>
        <v>0</v>
      </c>
      <c r="AD9" s="41">
        <f t="shared" si="9"/>
        <v>0</v>
      </c>
      <c r="AE9" s="41">
        <f t="shared" si="9"/>
        <v>0</v>
      </c>
      <c r="AF9" s="41">
        <f t="shared" si="9"/>
        <v>0</v>
      </c>
      <c r="AG9" s="41">
        <f t="shared" si="9"/>
        <v>0</v>
      </c>
      <c r="AH9" s="41">
        <f t="shared" si="9"/>
        <v>0</v>
      </c>
      <c r="AI9" s="41">
        <f t="shared" si="9"/>
        <v>0</v>
      </c>
      <c r="AJ9" s="41">
        <f t="shared" si="10"/>
        <v>0</v>
      </c>
      <c r="AM9" s="39">
        <f t="shared" si="5"/>
        <v>2</v>
      </c>
      <c r="AN9" s="40" t="str">
        <f t="shared" si="5"/>
        <v>Other significant payments (&gt; AFN 7 million) - پرداخت های قابل توجه (&gt; 7 میلیون افغانی)</v>
      </c>
      <c r="AO9" s="41">
        <f t="shared" si="11"/>
        <v>0</v>
      </c>
      <c r="AP9" s="41">
        <f t="shared" si="11"/>
        <v>0</v>
      </c>
      <c r="AQ9" s="41">
        <f t="shared" si="11"/>
        <v>0</v>
      </c>
      <c r="AR9" s="41">
        <f t="shared" si="11"/>
        <v>0</v>
      </c>
      <c r="AS9" s="41">
        <f t="shared" si="11"/>
        <v>0</v>
      </c>
      <c r="AT9" s="41">
        <f t="shared" si="11"/>
        <v>0</v>
      </c>
      <c r="AU9" s="41">
        <f t="shared" si="11"/>
        <v>0</v>
      </c>
      <c r="AV9" s="41">
        <f t="shared" si="11"/>
        <v>0</v>
      </c>
      <c r="AW9" s="41">
        <f t="shared" si="12"/>
        <v>0</v>
      </c>
      <c r="AZ9" s="39">
        <f t="shared" si="7"/>
        <v>2</v>
      </c>
      <c r="BA9" s="40" t="str">
        <f t="shared" si="7"/>
        <v>Other significant payments (&gt; AFN 7 million) - پرداخت های قابل توجه (&gt; 7 میلیون افغانی)</v>
      </c>
      <c r="BB9" s="41">
        <f t="shared" si="13"/>
        <v>0</v>
      </c>
      <c r="BC9" s="41">
        <f t="shared" si="13"/>
        <v>0</v>
      </c>
      <c r="BD9" s="41">
        <f t="shared" si="13"/>
        <v>0</v>
      </c>
      <c r="BE9" s="41">
        <f t="shared" si="13"/>
        <v>0</v>
      </c>
      <c r="BF9" s="41">
        <f t="shared" si="13"/>
        <v>0</v>
      </c>
      <c r="BG9" s="41">
        <f t="shared" si="13"/>
        <v>0</v>
      </c>
      <c r="BH9" s="41">
        <f t="shared" si="13"/>
        <v>0</v>
      </c>
      <c r="BI9" s="41">
        <f t="shared" si="13"/>
        <v>0</v>
      </c>
      <c r="BJ9" s="41">
        <f t="shared" si="13"/>
        <v>0</v>
      </c>
      <c r="BK9" s="39">
        <f t="shared" si="13"/>
        <v>0</v>
      </c>
      <c r="BL9" s="40">
        <f t="shared" si="13"/>
        <v>0</v>
      </c>
    </row>
    <row r="10" spans="1:64" x14ac:dyDescent="0.25">
      <c r="A10" s="23"/>
      <c r="B10" s="39">
        <f>[1]Taxes!B11</f>
        <v>2</v>
      </c>
      <c r="C10" s="40" t="str">
        <f>[1]Taxes!C11</f>
        <v>Other significant payments (&gt; AFN 7 million) - پرداخت های قابل توجه (&gt; 7 میلیون افغانی)</v>
      </c>
      <c r="E10" s="42"/>
      <c r="F10" s="42">
        <f>SUMIF($A$23:$A$619,B10&amp;"- "&amp;C10,$G$23:$G$619)</f>
        <v>0</v>
      </c>
      <c r="G10" s="42">
        <f>E10+F10</f>
        <v>0</v>
      </c>
      <c r="H10" s="29"/>
      <c r="I10" s="42"/>
      <c r="J10" s="42">
        <f>SUMIF($J$23:$J$619,B10&amp;"- "&amp;C10,$Q$23:$Q$619)</f>
        <v>0</v>
      </c>
      <c r="K10" s="42">
        <f>I10+J10</f>
        <v>0</v>
      </c>
      <c r="L10" s="29"/>
      <c r="M10" s="42">
        <f>G10-K10</f>
        <v>0</v>
      </c>
      <c r="O10" s="24" t="str">
        <f>IF(M10=0,"",IF(N10=0,"ERROR",""))</f>
        <v/>
      </c>
      <c r="P10" s="26" t="str">
        <f t="shared" si="2"/>
        <v/>
      </c>
      <c r="Q10" s="10"/>
      <c r="R10" s="16" t="str">
        <f>[1]Lists!B86</f>
        <v>Tax reported but not paid</v>
      </c>
      <c r="S10" s="43">
        <f t="shared" si="0"/>
        <v>0</v>
      </c>
      <c r="T10" s="18">
        <f>+S10-AE14</f>
        <v>0</v>
      </c>
      <c r="U10" s="3" t="str">
        <f>[1]Lists!B109</f>
        <v>Missing extractive company detail by payment</v>
      </c>
      <c r="V10" s="44">
        <f t="shared" si="1"/>
        <v>0</v>
      </c>
      <c r="W10" s="18">
        <f>+V10-BF$14</f>
        <v>0</v>
      </c>
      <c r="Y10" s="27">
        <f t="shared" si="3"/>
        <v>0</v>
      </c>
      <c r="Z10" s="27" t="str">
        <f t="shared" si="3"/>
        <v xml:space="preserve">Ministry of Finance  (MoF) - Revenue Department 
وزارت مالیه - بخش درعواید  </v>
      </c>
      <c r="AA10" s="27">
        <f t="shared" ref="AA10:AJ10" si="14">+SUM(AA11:AA13)</f>
        <v>0</v>
      </c>
      <c r="AB10" s="27">
        <f t="shared" si="14"/>
        <v>0</v>
      </c>
      <c r="AC10" s="27">
        <f t="shared" si="14"/>
        <v>0</v>
      </c>
      <c r="AD10" s="27">
        <f t="shared" si="14"/>
        <v>0</v>
      </c>
      <c r="AE10" s="27">
        <f t="shared" si="14"/>
        <v>0</v>
      </c>
      <c r="AF10" s="27">
        <f t="shared" si="14"/>
        <v>0</v>
      </c>
      <c r="AG10" s="27">
        <f t="shared" si="14"/>
        <v>0</v>
      </c>
      <c r="AH10" s="27">
        <f t="shared" si="14"/>
        <v>0</v>
      </c>
      <c r="AI10" s="27">
        <f t="shared" si="14"/>
        <v>0</v>
      </c>
      <c r="AJ10" s="27">
        <f t="shared" si="14"/>
        <v>0</v>
      </c>
      <c r="AM10" s="27">
        <f t="shared" si="5"/>
        <v>0</v>
      </c>
      <c r="AN10" s="27" t="str">
        <f t="shared" si="5"/>
        <v xml:space="preserve">Ministry of Finance  (MoF) - Revenue Department 
وزارت مالیه - بخش درعواید  </v>
      </c>
      <c r="AO10" s="27">
        <f t="shared" ref="AO10:AW10" si="15">+SUM(AO11:AO13)</f>
        <v>0</v>
      </c>
      <c r="AP10" s="27">
        <f t="shared" si="15"/>
        <v>0</v>
      </c>
      <c r="AQ10" s="27">
        <f t="shared" si="15"/>
        <v>0</v>
      </c>
      <c r="AR10" s="27">
        <f t="shared" si="15"/>
        <v>0</v>
      </c>
      <c r="AS10" s="27">
        <f t="shared" si="15"/>
        <v>0</v>
      </c>
      <c r="AT10" s="27">
        <f t="shared" si="15"/>
        <v>0</v>
      </c>
      <c r="AU10" s="27">
        <f t="shared" si="15"/>
        <v>0</v>
      </c>
      <c r="AV10" s="27">
        <f t="shared" si="15"/>
        <v>0</v>
      </c>
      <c r="AW10" s="27">
        <f t="shared" si="15"/>
        <v>0</v>
      </c>
      <c r="AZ10" s="27">
        <f t="shared" si="7"/>
        <v>0</v>
      </c>
      <c r="BA10" s="27" t="str">
        <f t="shared" si="7"/>
        <v xml:space="preserve">Ministry of Finance  (MoF) - Revenue Department 
وزارت مالیه - بخش درعواید  </v>
      </c>
      <c r="BB10" s="27">
        <f t="shared" ref="BB10:BL10" si="16">+SUM(BB11:BB13)</f>
        <v>0</v>
      </c>
      <c r="BC10" s="27">
        <f t="shared" si="16"/>
        <v>0</v>
      </c>
      <c r="BD10" s="27">
        <f t="shared" si="16"/>
        <v>0</v>
      </c>
      <c r="BE10" s="27">
        <f t="shared" si="16"/>
        <v>0</v>
      </c>
      <c r="BF10" s="27">
        <f t="shared" si="16"/>
        <v>0</v>
      </c>
      <c r="BG10" s="27">
        <f t="shared" si="16"/>
        <v>0</v>
      </c>
      <c r="BH10" s="27">
        <f t="shared" si="16"/>
        <v>0</v>
      </c>
      <c r="BI10" s="27">
        <f t="shared" si="16"/>
        <v>0</v>
      </c>
      <c r="BJ10" s="27">
        <f t="shared" si="16"/>
        <v>0</v>
      </c>
      <c r="BK10" s="27">
        <f t="shared" si="16"/>
        <v>0</v>
      </c>
      <c r="BL10" s="27">
        <f t="shared" si="16"/>
        <v>0</v>
      </c>
    </row>
    <row r="11" spans="1:64" ht="27" x14ac:dyDescent="0.25">
      <c r="A11" s="23"/>
      <c r="B11" s="45"/>
      <c r="C11" s="27" t="str">
        <f>[1]Taxes!D12</f>
        <v xml:space="preserve">Ministry of Finance  (MoF) - Revenue Department 
وزارت مالیه - بخش درعواید  </v>
      </c>
      <c r="E11" s="28">
        <f>SUM(E12:E14)</f>
        <v>340800</v>
      </c>
      <c r="F11" s="28">
        <f>SUM(F12:F14)</f>
        <v>0</v>
      </c>
      <c r="G11" s="28">
        <f>SUM(G12:G14)</f>
        <v>340800</v>
      </c>
      <c r="H11" s="29"/>
      <c r="I11" s="28">
        <f>SUM(I12:I14)</f>
        <v>340800</v>
      </c>
      <c r="J11" s="28">
        <f>SUM(J12:J14)</f>
        <v>0</v>
      </c>
      <c r="K11" s="28">
        <f>SUM(K12:K14)</f>
        <v>340800</v>
      </c>
      <c r="L11" s="29"/>
      <c r="M11" s="28">
        <f>SUM(M12:M14)</f>
        <v>0</v>
      </c>
      <c r="N11" s="30"/>
      <c r="O11" s="24"/>
      <c r="P11" s="26"/>
      <c r="Q11" s="10"/>
      <c r="R11" s="16" t="str">
        <f>[1]Lists!B87</f>
        <v>Tax paid to other Government entity</v>
      </c>
      <c r="S11" s="17">
        <f t="shared" si="0"/>
        <v>0</v>
      </c>
      <c r="T11" s="18">
        <f>+S11-AF14</f>
        <v>0</v>
      </c>
      <c r="U11" s="3" t="str">
        <f>[1]Lists!B110</f>
        <v>Missing Govt Body detail by payment</v>
      </c>
      <c r="V11" s="44">
        <f t="shared" si="1"/>
        <v>0</v>
      </c>
      <c r="W11" s="18">
        <f>+V11-BG$14</f>
        <v>0</v>
      </c>
      <c r="Y11" s="31">
        <f t="shared" si="3"/>
        <v>3</v>
      </c>
      <c r="Z11" s="32" t="str">
        <f t="shared" si="3"/>
        <v>Corporate Income Tax (CIT) 
مالیات بر درآمد شرکت</v>
      </c>
      <c r="AA11" s="33">
        <f t="shared" ref="AA11:AI13" si="17">SUMPRODUCT(($A$23:$A$619=$Y11&amp;"- "&amp;$Z11)*($C$23:$C$619=AA$5)*($G$23:$G$619))</f>
        <v>0</v>
      </c>
      <c r="AB11" s="33">
        <f t="shared" si="17"/>
        <v>0</v>
      </c>
      <c r="AC11" s="33">
        <f t="shared" si="17"/>
        <v>0</v>
      </c>
      <c r="AD11" s="33">
        <f t="shared" si="17"/>
        <v>0</v>
      </c>
      <c r="AE11" s="33">
        <f t="shared" si="17"/>
        <v>0</v>
      </c>
      <c r="AF11" s="33">
        <f t="shared" si="17"/>
        <v>0</v>
      </c>
      <c r="AG11" s="33">
        <f t="shared" si="17"/>
        <v>0</v>
      </c>
      <c r="AH11" s="33">
        <f t="shared" si="17"/>
        <v>0</v>
      </c>
      <c r="AI11" s="33">
        <f t="shared" si="17"/>
        <v>0</v>
      </c>
      <c r="AJ11" s="33">
        <f t="shared" si="10"/>
        <v>0</v>
      </c>
      <c r="AM11" s="31">
        <f t="shared" si="5"/>
        <v>3</v>
      </c>
      <c r="AN11" s="32" t="str">
        <f t="shared" si="5"/>
        <v>Corporate Income Tax (CIT) 
مالیات بر درآمد شرکت</v>
      </c>
      <c r="AO11" s="33">
        <f t="shared" ref="AO11:AV13" si="18">SUMPRODUCT(($J$23:$M$619=$AM11&amp;"- "&amp;$AN11)*($N$23:$N$619=AO$5)*($Q$23:$Q$619))</f>
        <v>0</v>
      </c>
      <c r="AP11" s="33">
        <f t="shared" si="18"/>
        <v>0</v>
      </c>
      <c r="AQ11" s="33">
        <f t="shared" si="18"/>
        <v>0</v>
      </c>
      <c r="AR11" s="33">
        <f t="shared" si="18"/>
        <v>0</v>
      </c>
      <c r="AS11" s="33">
        <f t="shared" si="18"/>
        <v>0</v>
      </c>
      <c r="AT11" s="33">
        <f t="shared" si="18"/>
        <v>0</v>
      </c>
      <c r="AU11" s="33">
        <f t="shared" si="18"/>
        <v>0</v>
      </c>
      <c r="AV11" s="33">
        <f t="shared" si="18"/>
        <v>0</v>
      </c>
      <c r="AW11" s="33">
        <f t="shared" si="12"/>
        <v>0</v>
      </c>
      <c r="AZ11" s="31">
        <f t="shared" si="7"/>
        <v>3</v>
      </c>
      <c r="BA11" s="32" t="str">
        <f t="shared" si="7"/>
        <v>Corporate Income Tax (CIT) 
مالیات بر درآمد شرکت</v>
      </c>
      <c r="BB11" s="33">
        <f t="shared" ref="BB11:BL13" si="19">SUMPRODUCT(($C$7:$C$18=$BA11)*($N$7:$N$18=BB$5)*($M$7:$M$18))</f>
        <v>0</v>
      </c>
      <c r="BC11" s="33">
        <f t="shared" si="19"/>
        <v>0</v>
      </c>
      <c r="BD11" s="33">
        <f t="shared" si="19"/>
        <v>0</v>
      </c>
      <c r="BE11" s="33">
        <f t="shared" si="19"/>
        <v>0</v>
      </c>
      <c r="BF11" s="33">
        <f t="shared" si="19"/>
        <v>0</v>
      </c>
      <c r="BG11" s="33">
        <f t="shared" si="19"/>
        <v>0</v>
      </c>
      <c r="BH11" s="33">
        <f t="shared" si="19"/>
        <v>0</v>
      </c>
      <c r="BI11" s="33">
        <f t="shared" si="19"/>
        <v>0</v>
      </c>
      <c r="BJ11" s="33">
        <f t="shared" si="19"/>
        <v>0</v>
      </c>
      <c r="BK11" s="31">
        <f t="shared" si="19"/>
        <v>0</v>
      </c>
      <c r="BL11" s="32">
        <f t="shared" si="19"/>
        <v>0</v>
      </c>
    </row>
    <row r="12" spans="1:64" ht="27" x14ac:dyDescent="0.25">
      <c r="A12" s="23"/>
      <c r="B12" s="34">
        <f>[1]Taxes!B12</f>
        <v>3</v>
      </c>
      <c r="C12" s="35" t="str">
        <f>[1]Taxes!C12</f>
        <v>Corporate Income Tax (CIT) 
مالیات بر درآمد شرکت</v>
      </c>
      <c r="E12" s="37">
        <v>340800</v>
      </c>
      <c r="F12" s="37">
        <f>SUMIF($A$23:$A$619,B12&amp;"- "&amp;C12,$G$23:$G$619)</f>
        <v>0</v>
      </c>
      <c r="G12" s="37">
        <f>E12+F12</f>
        <v>340800</v>
      </c>
      <c r="H12" s="29"/>
      <c r="I12" s="37">
        <v>340800</v>
      </c>
      <c r="J12" s="37">
        <f>SUMIF($J$23:$J$619,B12&amp;"- "&amp;C12,$Q$23:$Q$619)</f>
        <v>0</v>
      </c>
      <c r="K12" s="37">
        <f>I12+J12</f>
        <v>340800</v>
      </c>
      <c r="L12" s="29"/>
      <c r="M12" s="37">
        <f>G12-K12</f>
        <v>0</v>
      </c>
      <c r="N12" s="38"/>
      <c r="O12" s="24" t="str">
        <f>IF(M12=0,"",IF(N12=0,"ERROR",""))</f>
        <v/>
      </c>
      <c r="P12" s="26" t="str">
        <f t="shared" si="2"/>
        <v/>
      </c>
      <c r="Q12" s="10"/>
      <c r="R12" s="16" t="str">
        <f>[1]Lists!B88</f>
        <v>Tax incorrectly classified</v>
      </c>
      <c r="S12" s="43">
        <f t="shared" si="0"/>
        <v>0</v>
      </c>
      <c r="T12" s="18">
        <f>+S12-AG14</f>
        <v>0</v>
      </c>
      <c r="U12" s="3" t="str">
        <f>[1]Lists!B111</f>
        <v>Tax not reported by the extractive company</v>
      </c>
      <c r="V12" s="44">
        <f t="shared" si="1"/>
        <v>0</v>
      </c>
      <c r="W12" s="18">
        <f>+V12-BH$14</f>
        <v>0</v>
      </c>
      <c r="Y12" s="39">
        <f t="shared" si="3"/>
        <v>4</v>
      </c>
      <c r="Z12" s="40" t="str">
        <f t="shared" si="3"/>
        <v xml:space="preserve">Business Receipts Tax (BRT) 4%
مالیات بر درآمد کسب و کار </v>
      </c>
      <c r="AA12" s="41">
        <f t="shared" si="17"/>
        <v>0</v>
      </c>
      <c r="AB12" s="41">
        <f t="shared" si="17"/>
        <v>0</v>
      </c>
      <c r="AC12" s="41">
        <f t="shared" si="17"/>
        <v>0</v>
      </c>
      <c r="AD12" s="41">
        <f t="shared" si="17"/>
        <v>0</v>
      </c>
      <c r="AE12" s="41">
        <f t="shared" si="17"/>
        <v>0</v>
      </c>
      <c r="AF12" s="41">
        <f t="shared" si="17"/>
        <v>0</v>
      </c>
      <c r="AG12" s="41">
        <f t="shared" si="17"/>
        <v>0</v>
      </c>
      <c r="AH12" s="41">
        <f t="shared" si="17"/>
        <v>0</v>
      </c>
      <c r="AI12" s="41">
        <f t="shared" si="17"/>
        <v>0</v>
      </c>
      <c r="AJ12" s="41">
        <f t="shared" si="10"/>
        <v>0</v>
      </c>
      <c r="AM12" s="39">
        <f t="shared" si="5"/>
        <v>4</v>
      </c>
      <c r="AN12" s="40" t="str">
        <f t="shared" si="5"/>
        <v xml:space="preserve">Business Receipts Tax (BRT) 4%
مالیات بر درآمد کسب و کار </v>
      </c>
      <c r="AO12" s="41">
        <f t="shared" si="18"/>
        <v>0</v>
      </c>
      <c r="AP12" s="41">
        <f t="shared" si="18"/>
        <v>0</v>
      </c>
      <c r="AQ12" s="41">
        <f t="shared" si="18"/>
        <v>0</v>
      </c>
      <c r="AR12" s="41">
        <f t="shared" si="18"/>
        <v>0</v>
      </c>
      <c r="AS12" s="41">
        <f t="shared" si="18"/>
        <v>0</v>
      </c>
      <c r="AT12" s="41">
        <f t="shared" si="18"/>
        <v>0</v>
      </c>
      <c r="AU12" s="41">
        <f t="shared" si="18"/>
        <v>0</v>
      </c>
      <c r="AV12" s="41">
        <f t="shared" si="18"/>
        <v>0</v>
      </c>
      <c r="AW12" s="41">
        <f t="shared" si="12"/>
        <v>0</v>
      </c>
      <c r="AZ12" s="39">
        <f t="shared" si="7"/>
        <v>4</v>
      </c>
      <c r="BA12" s="40" t="str">
        <f t="shared" si="7"/>
        <v xml:space="preserve">Business Receipts Tax (BRT) 4%
مالیات بر درآمد کسب و کار </v>
      </c>
      <c r="BB12" s="41">
        <f t="shared" si="19"/>
        <v>0</v>
      </c>
      <c r="BC12" s="41">
        <f t="shared" si="19"/>
        <v>0</v>
      </c>
      <c r="BD12" s="41">
        <f t="shared" si="19"/>
        <v>0</v>
      </c>
      <c r="BE12" s="41">
        <f t="shared" si="19"/>
        <v>0</v>
      </c>
      <c r="BF12" s="41">
        <f t="shared" si="19"/>
        <v>0</v>
      </c>
      <c r="BG12" s="41">
        <f t="shared" si="19"/>
        <v>0</v>
      </c>
      <c r="BH12" s="41">
        <f t="shared" si="19"/>
        <v>0</v>
      </c>
      <c r="BI12" s="41">
        <f t="shared" si="19"/>
        <v>0</v>
      </c>
      <c r="BJ12" s="41">
        <f t="shared" si="19"/>
        <v>0</v>
      </c>
      <c r="BK12" s="39">
        <f t="shared" si="19"/>
        <v>0</v>
      </c>
      <c r="BL12" s="40">
        <f t="shared" si="19"/>
        <v>0</v>
      </c>
    </row>
    <row r="13" spans="1:64" ht="27" x14ac:dyDescent="0.25">
      <c r="A13" s="23"/>
      <c r="B13" s="39">
        <f>[1]Taxes!B13</f>
        <v>4</v>
      </c>
      <c r="C13" s="41" t="str">
        <f>[1]Taxes!C13</f>
        <v xml:space="preserve">Business Receipts Tax (BRT) 4%
مالیات بر درآمد کسب و کار </v>
      </c>
      <c r="E13" s="42"/>
      <c r="F13" s="42">
        <f>SUMIF($A$23:$A$619,B13&amp;"- "&amp;C13,$G$23:$G$619)</f>
        <v>0</v>
      </c>
      <c r="G13" s="42">
        <f>E13+F13</f>
        <v>0</v>
      </c>
      <c r="H13" s="29"/>
      <c r="I13" s="42">
        <v>0</v>
      </c>
      <c r="J13" s="42">
        <f>SUMIF($J$23:$J$619,B13&amp;"- "&amp;C13,$Q$23:$Q$619)</f>
        <v>0</v>
      </c>
      <c r="K13" s="42">
        <f>I13+J13</f>
        <v>0</v>
      </c>
      <c r="L13" s="29"/>
      <c r="M13" s="46">
        <f>G13-K13</f>
        <v>0</v>
      </c>
      <c r="O13" s="24" t="str">
        <f>IF(M13=0,"",IF(N13=0,"ERROR",""))</f>
        <v/>
      </c>
      <c r="P13" s="26" t="str">
        <f>IF(O13="ERROR","Please insert comment","")</f>
        <v/>
      </c>
      <c r="Q13" s="10"/>
      <c r="R13" s="16" t="str">
        <f>[1]Lists!B89</f>
        <v>Tax paid on other identification number</v>
      </c>
      <c r="S13" s="17">
        <f t="shared" si="0"/>
        <v>0</v>
      </c>
      <c r="T13" s="18">
        <f>+S13-AH14</f>
        <v>0</v>
      </c>
      <c r="U13" s="3" t="str">
        <f>[1]Lists!B112</f>
        <v>Tax not reported by the Govt Body</v>
      </c>
      <c r="V13" s="44">
        <f t="shared" si="1"/>
        <v>0</v>
      </c>
      <c r="W13" s="18">
        <f>+V13-BI$14</f>
        <v>0</v>
      </c>
      <c r="Y13" s="31">
        <f t="shared" si="3"/>
        <v>5</v>
      </c>
      <c r="Z13" s="32" t="str">
        <f t="shared" si="3"/>
        <v>Other significant payments (&gt; AFN 7 million) - پرداخت های قابل توجه (&gt; 7 میلیون افغانی)</v>
      </c>
      <c r="AA13" s="33">
        <f t="shared" si="17"/>
        <v>0</v>
      </c>
      <c r="AB13" s="33">
        <f t="shared" si="17"/>
        <v>0</v>
      </c>
      <c r="AC13" s="33">
        <f t="shared" si="17"/>
        <v>0</v>
      </c>
      <c r="AD13" s="33">
        <f t="shared" si="17"/>
        <v>0</v>
      </c>
      <c r="AE13" s="33">
        <f t="shared" si="17"/>
        <v>0</v>
      </c>
      <c r="AF13" s="33">
        <f t="shared" si="17"/>
        <v>0</v>
      </c>
      <c r="AG13" s="33">
        <f t="shared" si="17"/>
        <v>0</v>
      </c>
      <c r="AH13" s="33">
        <f t="shared" si="17"/>
        <v>0</v>
      </c>
      <c r="AI13" s="33">
        <f t="shared" si="17"/>
        <v>0</v>
      </c>
      <c r="AJ13" s="33">
        <f t="shared" si="10"/>
        <v>0</v>
      </c>
      <c r="AM13" s="31">
        <f t="shared" si="5"/>
        <v>5</v>
      </c>
      <c r="AN13" s="32" t="str">
        <f t="shared" si="5"/>
        <v>Other significant payments (&gt; AFN 7 million) - پرداخت های قابل توجه (&gt; 7 میلیون افغانی)</v>
      </c>
      <c r="AO13" s="33">
        <f t="shared" si="18"/>
        <v>0</v>
      </c>
      <c r="AP13" s="33">
        <f t="shared" si="18"/>
        <v>0</v>
      </c>
      <c r="AQ13" s="33">
        <f t="shared" si="18"/>
        <v>0</v>
      </c>
      <c r="AR13" s="33">
        <f t="shared" si="18"/>
        <v>0</v>
      </c>
      <c r="AS13" s="33">
        <f t="shared" si="18"/>
        <v>0</v>
      </c>
      <c r="AT13" s="33">
        <f t="shared" si="18"/>
        <v>0</v>
      </c>
      <c r="AU13" s="33">
        <f t="shared" si="18"/>
        <v>0</v>
      </c>
      <c r="AV13" s="33">
        <f t="shared" si="18"/>
        <v>0</v>
      </c>
      <c r="AW13" s="33">
        <f t="shared" si="12"/>
        <v>0</v>
      </c>
      <c r="AZ13" s="31">
        <f t="shared" si="7"/>
        <v>5</v>
      </c>
      <c r="BA13" s="32" t="str">
        <f t="shared" si="7"/>
        <v>Other significant payments (&gt; AFN 7 million) - پرداخت های قابل توجه (&gt; 7 میلیون افغانی)</v>
      </c>
      <c r="BB13" s="33">
        <f t="shared" si="19"/>
        <v>0</v>
      </c>
      <c r="BC13" s="33">
        <f t="shared" si="19"/>
        <v>0</v>
      </c>
      <c r="BD13" s="33">
        <f t="shared" si="19"/>
        <v>0</v>
      </c>
      <c r="BE13" s="33">
        <f t="shared" si="19"/>
        <v>0</v>
      </c>
      <c r="BF13" s="33">
        <f t="shared" si="19"/>
        <v>0</v>
      </c>
      <c r="BG13" s="33">
        <f t="shared" si="19"/>
        <v>0</v>
      </c>
      <c r="BH13" s="33">
        <f t="shared" si="19"/>
        <v>0</v>
      </c>
      <c r="BI13" s="33">
        <f t="shared" si="19"/>
        <v>0</v>
      </c>
      <c r="BJ13" s="33">
        <f t="shared" si="19"/>
        <v>0</v>
      </c>
      <c r="BK13" s="31">
        <f t="shared" si="19"/>
        <v>0</v>
      </c>
      <c r="BL13" s="32">
        <f t="shared" si="19"/>
        <v>0</v>
      </c>
    </row>
    <row r="14" spans="1:64" ht="14.25" thickBot="1" x14ac:dyDescent="0.3">
      <c r="A14" s="23"/>
      <c r="B14" s="34">
        <f>[1]Taxes!B14</f>
        <v>5</v>
      </c>
      <c r="C14" s="47" t="str">
        <f>[1]Taxes!C14</f>
        <v>Other significant payments (&gt; AFN 7 million) - پرداخت های قابل توجه (&gt; 7 میلیون افغانی)</v>
      </c>
      <c r="E14" s="37">
        <v>0</v>
      </c>
      <c r="F14" s="37">
        <f>SUMIF($A$23:$A$619,B14&amp;"- "&amp;C14,$G$23:$G$619)</f>
        <v>0</v>
      </c>
      <c r="G14" s="37">
        <f>E14+F14</f>
        <v>0</v>
      </c>
      <c r="H14" s="29"/>
      <c r="I14" s="37">
        <v>0</v>
      </c>
      <c r="J14" s="37">
        <f>SUMIF($J$23:$J$619,B14&amp;"- "&amp;C14,$Q$23:$Q$619)</f>
        <v>0</v>
      </c>
      <c r="K14" s="37">
        <f>I14+J14</f>
        <v>0</v>
      </c>
      <c r="L14" s="29"/>
      <c r="M14" s="37">
        <f>G14-K14</f>
        <v>0</v>
      </c>
      <c r="N14" s="38"/>
      <c r="O14" s="24" t="str">
        <f>IF(M14=0,"",IF(N14=0,"ERROR",""))</f>
        <v/>
      </c>
      <c r="P14" s="26" t="str">
        <f t="shared" si="2"/>
        <v/>
      </c>
      <c r="Q14" s="10"/>
      <c r="R14" s="16" t="str">
        <f>[1]Lists!B90</f>
        <v>Exchange rate difference</v>
      </c>
      <c r="S14" s="43">
        <f t="shared" si="0"/>
        <v>0</v>
      </c>
      <c r="T14" s="18">
        <f>+S14-AI14</f>
        <v>0</v>
      </c>
      <c r="U14" s="3" t="str">
        <f>[1]Lists!B113</f>
        <v>Tax reported by the Govt not confirmed by the company</v>
      </c>
      <c r="V14" s="44">
        <f t="shared" si="1"/>
        <v>0</v>
      </c>
      <c r="W14" s="18">
        <f>+V14-BJ$14</f>
        <v>0</v>
      </c>
      <c r="Y14" s="48"/>
      <c r="Z14" s="48" t="s">
        <v>20</v>
      </c>
      <c r="AA14" s="49">
        <f>AA10+AA7</f>
        <v>0</v>
      </c>
      <c r="AB14" s="49">
        <f t="shared" ref="AB14:AJ14" si="20">AB10+AB7</f>
        <v>0</v>
      </c>
      <c r="AC14" s="49">
        <f t="shared" si="20"/>
        <v>0</v>
      </c>
      <c r="AD14" s="49">
        <f t="shared" si="20"/>
        <v>0</v>
      </c>
      <c r="AE14" s="49">
        <f t="shared" si="20"/>
        <v>0</v>
      </c>
      <c r="AF14" s="49">
        <f t="shared" si="20"/>
        <v>0</v>
      </c>
      <c r="AG14" s="49">
        <f t="shared" si="20"/>
        <v>0</v>
      </c>
      <c r="AH14" s="49">
        <f t="shared" si="20"/>
        <v>0</v>
      </c>
      <c r="AI14" s="49">
        <f t="shared" si="20"/>
        <v>0</v>
      </c>
      <c r="AJ14" s="49">
        <f t="shared" si="20"/>
        <v>0</v>
      </c>
      <c r="AM14" s="48"/>
      <c r="AN14" s="48" t="s">
        <v>20</v>
      </c>
      <c r="AO14" s="49">
        <f>AO10+AO7</f>
        <v>0</v>
      </c>
      <c r="AP14" s="49">
        <f t="shared" ref="AP14:AW14" si="21">AP10+AP7</f>
        <v>0</v>
      </c>
      <c r="AQ14" s="49">
        <f t="shared" si="21"/>
        <v>-590500</v>
      </c>
      <c r="AR14" s="49">
        <f t="shared" si="21"/>
        <v>0</v>
      </c>
      <c r="AS14" s="49">
        <f t="shared" si="21"/>
        <v>0</v>
      </c>
      <c r="AT14" s="49">
        <f t="shared" si="21"/>
        <v>0</v>
      </c>
      <c r="AU14" s="49">
        <f t="shared" si="21"/>
        <v>0</v>
      </c>
      <c r="AV14" s="49">
        <f t="shared" si="21"/>
        <v>0</v>
      </c>
      <c r="AW14" s="49">
        <f t="shared" si="21"/>
        <v>-590500</v>
      </c>
      <c r="AZ14" s="48">
        <f t="shared" si="7"/>
        <v>0</v>
      </c>
      <c r="BA14" s="48" t="str">
        <f t="shared" si="7"/>
        <v>Total Paiements en numéraire</v>
      </c>
      <c r="BB14" s="49">
        <f>BB10+BB7</f>
        <v>0</v>
      </c>
      <c r="BC14" s="49">
        <f t="shared" ref="BC14:BL14" si="22">BC10+BC7</f>
        <v>0</v>
      </c>
      <c r="BD14" s="49">
        <f t="shared" si="22"/>
        <v>0</v>
      </c>
      <c r="BE14" s="49">
        <f t="shared" si="22"/>
        <v>0</v>
      </c>
      <c r="BF14" s="49">
        <f t="shared" si="22"/>
        <v>0</v>
      </c>
      <c r="BG14" s="49">
        <f t="shared" si="22"/>
        <v>0</v>
      </c>
      <c r="BH14" s="49">
        <f t="shared" si="22"/>
        <v>0</v>
      </c>
      <c r="BI14" s="49">
        <f t="shared" si="22"/>
        <v>0</v>
      </c>
      <c r="BJ14" s="49">
        <f t="shared" si="22"/>
        <v>0</v>
      </c>
      <c r="BK14" s="48">
        <f t="shared" si="22"/>
        <v>0</v>
      </c>
      <c r="BL14" s="48">
        <f t="shared" si="22"/>
        <v>0</v>
      </c>
    </row>
    <row r="15" spans="1:64" ht="15" thickTop="1" thickBot="1" x14ac:dyDescent="0.35">
      <c r="A15" s="23"/>
      <c r="B15" s="50"/>
      <c r="C15" s="50" t="s">
        <v>21</v>
      </c>
      <c r="E15" s="51">
        <f>E11+E8</f>
        <v>73062800</v>
      </c>
      <c r="F15" s="51">
        <f>F11+F8</f>
        <v>0</v>
      </c>
      <c r="G15" s="51">
        <f>G11+G8</f>
        <v>73062800</v>
      </c>
      <c r="H15" s="29"/>
      <c r="I15" s="51">
        <f>I11+I8</f>
        <v>73653300</v>
      </c>
      <c r="J15" s="51">
        <f>J11+J8</f>
        <v>-590500</v>
      </c>
      <c r="K15" s="51">
        <f>K11+K8</f>
        <v>73062800</v>
      </c>
      <c r="L15" s="29"/>
      <c r="M15" s="51">
        <f>M11+M8</f>
        <v>0</v>
      </c>
      <c r="N15" s="48"/>
      <c r="O15" s="24"/>
      <c r="P15" s="26"/>
      <c r="R15" s="52" t="s">
        <v>22</v>
      </c>
      <c r="S15" s="53">
        <f>SUM(S6:S14)</f>
        <v>0</v>
      </c>
      <c r="T15" s="44"/>
      <c r="U15" s="3" t="str">
        <f>+[1]Lists!B116</f>
        <v>Not material difference &lt; AFN 1,000,000</v>
      </c>
      <c r="V15" s="44">
        <f t="shared" si="1"/>
        <v>0</v>
      </c>
      <c r="W15" s="44">
        <f>+V15-BK$14</f>
        <v>0</v>
      </c>
    </row>
    <row r="16" spans="1:64" ht="14.25" thickTop="1" x14ac:dyDescent="0.3">
      <c r="A16" s="23"/>
      <c r="B16" s="23"/>
      <c r="C16" s="23"/>
      <c r="D16" s="23"/>
      <c r="E16" s="54"/>
      <c r="F16" s="54"/>
      <c r="G16" s="54"/>
      <c r="H16" s="54"/>
      <c r="I16" s="54"/>
      <c r="J16" s="54"/>
      <c r="K16" s="54"/>
      <c r="L16" s="54"/>
      <c r="M16" s="54"/>
      <c r="N16" s="23"/>
      <c r="O16" s="24"/>
      <c r="P16" s="26"/>
      <c r="R16" s="16"/>
      <c r="S16" s="55"/>
      <c r="T16" s="56"/>
      <c r="U16" s="3">
        <f>[1]Lists!B117</f>
        <v>0</v>
      </c>
      <c r="V16" s="44">
        <f t="shared" si="1"/>
        <v>0</v>
      </c>
      <c r="W16" s="18">
        <f>+V16-BL$14</f>
        <v>0</v>
      </c>
    </row>
    <row r="17" spans="1:23" x14ac:dyDescent="0.3">
      <c r="A17" s="23"/>
      <c r="B17" s="57"/>
      <c r="C17" s="57" t="s">
        <v>23</v>
      </c>
      <c r="E17" s="58"/>
      <c r="F17" s="58"/>
      <c r="G17" s="58"/>
      <c r="H17" s="29"/>
      <c r="I17" s="58"/>
      <c r="J17" s="58"/>
      <c r="K17" s="58"/>
      <c r="L17" s="29"/>
      <c r="M17" s="58"/>
      <c r="N17" s="59"/>
      <c r="O17" s="24"/>
      <c r="P17" s="26" t="str">
        <f t="shared" ref="P17:P18" si="23">IF(O17="ERROR","Please insert comment","")</f>
        <v/>
      </c>
      <c r="S17" s="41"/>
      <c r="U17" s="52" t="s">
        <v>24</v>
      </c>
      <c r="V17" s="53">
        <f>SUM(V6:V16)</f>
        <v>0</v>
      </c>
      <c r="W17" s="18"/>
    </row>
    <row r="18" spans="1:23" x14ac:dyDescent="0.3">
      <c r="A18" s="23"/>
      <c r="B18" s="34"/>
      <c r="C18" s="47" t="str">
        <f>[1]Taxes!C59</f>
        <v>Mandatory Social Expenditures Details -  هزینه های اجباری اجتماعی</v>
      </c>
      <c r="E18" s="37"/>
      <c r="F18" s="37">
        <f>SUMIF($A$23:$A$619,B18&amp;"- "&amp;C18,$G$23:$G$619)</f>
        <v>0</v>
      </c>
      <c r="G18" s="37">
        <f>E18+F18</f>
        <v>0</v>
      </c>
      <c r="H18" s="29"/>
      <c r="I18" s="37"/>
      <c r="J18" s="37"/>
      <c r="K18" s="37"/>
      <c r="L18" s="29"/>
      <c r="M18" s="37"/>
      <c r="N18" s="38"/>
      <c r="O18" s="24"/>
      <c r="P18" s="26" t="str">
        <f t="shared" si="23"/>
        <v/>
      </c>
      <c r="T18" s="3" t="str">
        <f>IF(F15=S15,"","ERROR")</f>
        <v/>
      </c>
      <c r="W18" s="56"/>
    </row>
    <row r="19" spans="1:23" x14ac:dyDescent="0.3">
      <c r="A19" s="23"/>
      <c r="B19" s="39"/>
      <c r="C19" s="40" t="str">
        <f>[1]Taxes!C60</f>
        <v>Voluntary Social Expenditures Details - هزینه های داوطلبانه اجتماعی</v>
      </c>
      <c r="E19" s="42">
        <v>490040</v>
      </c>
      <c r="F19" s="42">
        <f>SUMIF($A$23:$A$619,B19&amp;"- "&amp;C19,$G$23:$G$619)</f>
        <v>0</v>
      </c>
      <c r="G19" s="42">
        <f>E19+F19</f>
        <v>490040</v>
      </c>
      <c r="H19" s="29"/>
      <c r="I19" s="42"/>
      <c r="J19" s="42"/>
      <c r="K19" s="42"/>
      <c r="L19" s="29"/>
      <c r="M19" s="42"/>
      <c r="O19" s="24"/>
      <c r="S19" s="41"/>
      <c r="W19" s="56"/>
    </row>
    <row r="20" spans="1:23" x14ac:dyDescent="0.3">
      <c r="F20" s="3"/>
      <c r="S20" s="41"/>
      <c r="W20" s="56"/>
    </row>
    <row r="21" spans="1:23" x14ac:dyDescent="0.3">
      <c r="A21" s="251" t="s">
        <v>25</v>
      </c>
      <c r="B21" s="251"/>
      <c r="C21" s="251"/>
      <c r="D21" s="251"/>
      <c r="E21" s="251"/>
      <c r="F21" s="251"/>
      <c r="G21" s="251"/>
      <c r="J21" s="251" t="s">
        <v>26</v>
      </c>
      <c r="K21" s="251"/>
      <c r="L21" s="251"/>
      <c r="M21" s="251"/>
      <c r="N21" s="251"/>
      <c r="O21" s="251"/>
      <c r="P21" s="251"/>
      <c r="Q21" s="251"/>
    </row>
    <row r="22" spans="1:23" x14ac:dyDescent="0.3">
      <c r="A22" s="61" t="s">
        <v>27</v>
      </c>
      <c r="C22" s="61" t="s">
        <v>28</v>
      </c>
      <c r="E22" s="63" t="s">
        <v>29</v>
      </c>
      <c r="F22" s="63" t="s">
        <v>30</v>
      </c>
      <c r="G22" s="63" t="s">
        <v>9</v>
      </c>
      <c r="J22" s="252" t="s">
        <v>27</v>
      </c>
      <c r="K22" s="252"/>
      <c r="L22" s="252"/>
      <c r="M22" s="252"/>
      <c r="N22" s="61" t="s">
        <v>31</v>
      </c>
      <c r="O22" s="63" t="s">
        <v>29</v>
      </c>
      <c r="P22" s="63" t="s">
        <v>30</v>
      </c>
      <c r="Q22" s="63" t="s">
        <v>9</v>
      </c>
      <c r="U22" s="11" t="s">
        <v>32</v>
      </c>
      <c r="V22" s="12" t="s">
        <v>9</v>
      </c>
    </row>
    <row r="23" spans="1:23" x14ac:dyDescent="0.3">
      <c r="A23" s="64"/>
      <c r="C23" s="65"/>
      <c r="E23" s="66"/>
      <c r="F23" s="67"/>
      <c r="G23" s="68"/>
      <c r="J23" s="69" t="s">
        <v>50</v>
      </c>
      <c r="K23" s="70"/>
      <c r="L23" s="70"/>
      <c r="M23" s="71"/>
      <c r="N23" s="72" t="s">
        <v>51</v>
      </c>
      <c r="O23" s="125" t="s">
        <v>52</v>
      </c>
      <c r="P23" s="126" t="s">
        <v>53</v>
      </c>
      <c r="Q23" s="75">
        <v>-590500</v>
      </c>
      <c r="U23" s="16" t="str">
        <f>[1]Lists!B94</f>
        <v>Tax received not reported</v>
      </c>
      <c r="V23" s="17">
        <f t="shared" ref="V23:V30" si="24">SUMIF($N$23:$N$619,U23,$Q$23:$Q$619)</f>
        <v>0</v>
      </c>
      <c r="W23" s="18">
        <f>+V23-AO$14</f>
        <v>0</v>
      </c>
    </row>
    <row r="24" spans="1:23" x14ac:dyDescent="0.3">
      <c r="A24" s="64"/>
      <c r="C24" s="65"/>
      <c r="E24" s="66"/>
      <c r="F24" s="67"/>
      <c r="G24" s="76"/>
      <c r="J24" s="77"/>
      <c r="K24" s="16"/>
      <c r="L24" s="16"/>
      <c r="M24" s="78"/>
      <c r="N24" s="72"/>
      <c r="O24" s="73"/>
      <c r="P24" s="74"/>
      <c r="Q24" s="75"/>
      <c r="U24" s="16" t="str">
        <f>[1]Lists!B95</f>
        <v>Tax received reported but outside the period covered</v>
      </c>
      <c r="V24" s="17">
        <f t="shared" si="24"/>
        <v>0</v>
      </c>
      <c r="W24" s="18">
        <f>+V24-AP$14</f>
        <v>0</v>
      </c>
    </row>
    <row r="25" spans="1:23" x14ac:dyDescent="0.3">
      <c r="A25" s="64"/>
      <c r="C25" s="65"/>
      <c r="E25" s="79"/>
      <c r="F25" s="80"/>
      <c r="G25" s="68"/>
      <c r="I25" s="81"/>
      <c r="J25" s="77"/>
      <c r="K25" s="16"/>
      <c r="L25" s="16"/>
      <c r="M25" s="78"/>
      <c r="N25" s="72"/>
      <c r="O25" s="73"/>
      <c r="P25" s="74"/>
      <c r="Q25" s="75"/>
      <c r="U25" s="16" t="str">
        <f>[1]Lists!B96</f>
        <v>Tax received reported but outside the reconciliation scope</v>
      </c>
      <c r="V25" s="17">
        <f t="shared" si="24"/>
        <v>-590500</v>
      </c>
      <c r="W25" s="18">
        <f>+V25-AQ$14</f>
        <v>0</v>
      </c>
    </row>
    <row r="26" spans="1:23" x14ac:dyDescent="0.3">
      <c r="A26" s="64"/>
      <c r="C26" s="65"/>
      <c r="E26" s="65"/>
      <c r="F26" s="82"/>
      <c r="G26" s="75"/>
      <c r="I26" s="81"/>
      <c r="J26" s="77"/>
      <c r="K26" s="16"/>
      <c r="L26" s="16"/>
      <c r="M26" s="78"/>
      <c r="N26" s="72"/>
      <c r="O26" s="73"/>
      <c r="P26" s="74"/>
      <c r="Q26" s="75"/>
      <c r="U26" s="16" t="str">
        <f>[1]Lists!B97</f>
        <v>Tax amount incorrectly reported</v>
      </c>
      <c r="V26" s="17">
        <f t="shared" si="24"/>
        <v>0</v>
      </c>
      <c r="W26" s="18">
        <f>+V26-AR$14</f>
        <v>0</v>
      </c>
    </row>
    <row r="27" spans="1:23" x14ac:dyDescent="0.3">
      <c r="A27" s="64"/>
      <c r="C27" s="65"/>
      <c r="E27" s="65"/>
      <c r="F27" s="82"/>
      <c r="G27" s="75"/>
      <c r="I27" s="81"/>
      <c r="J27" s="77"/>
      <c r="K27" s="16"/>
      <c r="L27" s="16"/>
      <c r="M27" s="78"/>
      <c r="N27" s="72"/>
      <c r="O27" s="73"/>
      <c r="P27" s="67"/>
      <c r="Q27" s="75"/>
      <c r="U27" s="16" t="str">
        <f>[1]Lists!B98</f>
        <v>Tax reported but not received</v>
      </c>
      <c r="V27" s="17">
        <f t="shared" si="24"/>
        <v>0</v>
      </c>
      <c r="W27" s="18">
        <f>+V27-AS$14</f>
        <v>0</v>
      </c>
    </row>
    <row r="28" spans="1:23" x14ac:dyDescent="0.3">
      <c r="A28" s="64"/>
      <c r="C28" s="65"/>
      <c r="E28" s="65"/>
      <c r="F28" s="83"/>
      <c r="G28" s="75"/>
      <c r="I28" s="81"/>
      <c r="J28" s="77"/>
      <c r="K28" s="16"/>
      <c r="L28" s="16"/>
      <c r="M28" s="78"/>
      <c r="N28" s="72"/>
      <c r="O28" s="73"/>
      <c r="P28" s="74"/>
      <c r="Q28" s="75"/>
      <c r="U28" s="16" t="str">
        <f>[1]Lists!B99</f>
        <v>Tax incorrectly classified</v>
      </c>
      <c r="V28" s="17">
        <f t="shared" si="24"/>
        <v>0</v>
      </c>
      <c r="W28" s="18">
        <f>+V28-AT$14</f>
        <v>0</v>
      </c>
    </row>
    <row r="29" spans="1:23" x14ac:dyDescent="0.3">
      <c r="A29" s="64"/>
      <c r="C29" s="65"/>
      <c r="E29" s="82"/>
      <c r="F29" s="84"/>
      <c r="G29" s="75"/>
      <c r="I29" s="81"/>
      <c r="J29" s="77"/>
      <c r="K29" s="16"/>
      <c r="L29" s="16"/>
      <c r="M29" s="78"/>
      <c r="N29" s="72"/>
      <c r="O29" s="73"/>
      <c r="P29" s="74"/>
      <c r="Q29" s="75"/>
      <c r="U29" s="16" t="str">
        <f>[1]Lists!B100</f>
        <v>Tax received on other identification number</v>
      </c>
      <c r="V29" s="17">
        <f t="shared" si="24"/>
        <v>0</v>
      </c>
      <c r="W29" s="18">
        <f>+V29-AU$14</f>
        <v>0</v>
      </c>
    </row>
    <row r="30" spans="1:23" x14ac:dyDescent="0.3">
      <c r="A30" s="64"/>
      <c r="C30" s="65"/>
      <c r="E30" s="82"/>
      <c r="F30" s="82"/>
      <c r="G30" s="75"/>
      <c r="I30" s="81"/>
      <c r="J30" s="77"/>
      <c r="K30" s="16"/>
      <c r="L30" s="16"/>
      <c r="M30" s="78"/>
      <c r="N30" s="72"/>
      <c r="O30" s="73"/>
      <c r="P30" s="67"/>
      <c r="Q30" s="75"/>
      <c r="U30" s="16" t="str">
        <f>[1]Lists!B101</f>
        <v>Exchange rate difference</v>
      </c>
      <c r="V30" s="17">
        <f t="shared" si="24"/>
        <v>0</v>
      </c>
      <c r="W30" s="18">
        <f>+V30-AV$14</f>
        <v>0</v>
      </c>
    </row>
    <row r="31" spans="1:23" x14ac:dyDescent="0.3">
      <c r="A31" s="64"/>
      <c r="C31" s="65"/>
      <c r="E31" s="82"/>
      <c r="F31" s="82"/>
      <c r="G31" s="85"/>
      <c r="I31" s="81"/>
      <c r="J31" s="77"/>
      <c r="K31" s="16"/>
      <c r="L31" s="16"/>
      <c r="M31" s="78"/>
      <c r="N31" s="72"/>
      <c r="O31" s="64"/>
      <c r="P31" s="80"/>
      <c r="Q31" s="68"/>
      <c r="U31" s="52" t="s">
        <v>22</v>
      </c>
      <c r="V31" s="53">
        <f>SUM(V23:V30)</f>
        <v>-590500</v>
      </c>
      <c r="W31" s="18" t="str">
        <f>IF(J15=V31,"","ERROR")</f>
        <v/>
      </c>
    </row>
    <row r="32" spans="1:23" x14ac:dyDescent="0.3">
      <c r="A32" s="64"/>
      <c r="C32" s="65"/>
      <c r="E32" s="66"/>
      <c r="F32" s="82"/>
      <c r="G32" s="68"/>
      <c r="I32" s="81"/>
      <c r="J32" s="77"/>
      <c r="K32" s="16"/>
      <c r="L32" s="16"/>
      <c r="M32" s="78"/>
      <c r="N32" s="72"/>
      <c r="O32" s="64"/>
      <c r="P32" s="80"/>
      <c r="Q32" s="68"/>
      <c r="R32" s="9"/>
      <c r="S32" s="6"/>
    </row>
    <row r="33" spans="1:19" x14ac:dyDescent="0.3">
      <c r="A33" s="64"/>
      <c r="C33" s="65"/>
      <c r="E33" s="66"/>
      <c r="F33" s="82"/>
      <c r="G33" s="68"/>
      <c r="I33" s="81"/>
      <c r="J33" s="77"/>
      <c r="K33" s="16"/>
      <c r="L33" s="16"/>
      <c r="M33" s="78"/>
      <c r="N33" s="72"/>
      <c r="O33" s="64"/>
      <c r="P33" s="80"/>
      <c r="Q33" s="68"/>
      <c r="S33" s="41"/>
    </row>
    <row r="34" spans="1:19" x14ac:dyDescent="0.3">
      <c r="A34" s="64"/>
      <c r="C34" s="65"/>
      <c r="E34" s="66"/>
      <c r="F34" s="82"/>
      <c r="G34" s="68"/>
      <c r="I34" s="81"/>
      <c r="J34" s="77"/>
      <c r="K34" s="16"/>
      <c r="L34" s="16"/>
      <c r="M34" s="78"/>
      <c r="N34" s="72"/>
      <c r="O34" s="64"/>
      <c r="P34" s="80"/>
      <c r="Q34" s="68"/>
      <c r="R34" s="9"/>
      <c r="S34" s="6"/>
    </row>
    <row r="35" spans="1:19" x14ac:dyDescent="0.3">
      <c r="A35" s="64"/>
      <c r="C35" s="65"/>
      <c r="E35" s="66"/>
      <c r="F35" s="82"/>
      <c r="G35" s="68"/>
      <c r="I35" s="81"/>
      <c r="J35" s="77"/>
      <c r="K35" s="16"/>
      <c r="L35" s="16"/>
      <c r="M35" s="78"/>
      <c r="N35" s="72"/>
      <c r="O35" s="64"/>
      <c r="P35" s="80"/>
      <c r="Q35" s="76"/>
      <c r="R35" s="9"/>
      <c r="S35" s="6"/>
    </row>
    <row r="36" spans="1:19" x14ac:dyDescent="0.3">
      <c r="A36" s="64"/>
      <c r="C36" s="65"/>
      <c r="E36" s="66"/>
      <c r="F36" s="82"/>
      <c r="G36" s="68"/>
      <c r="I36" s="81"/>
      <c r="J36" s="77"/>
      <c r="K36" s="16"/>
      <c r="L36" s="16"/>
      <c r="M36" s="78"/>
      <c r="N36" s="72"/>
      <c r="O36" s="64"/>
      <c r="P36" s="80"/>
      <c r="Q36" s="68"/>
    </row>
    <row r="37" spans="1:19" x14ac:dyDescent="0.3">
      <c r="A37" s="64"/>
      <c r="C37" s="65"/>
      <c r="E37" s="66"/>
      <c r="F37" s="82"/>
      <c r="G37" s="68"/>
      <c r="I37" s="81"/>
      <c r="J37" s="77"/>
      <c r="K37" s="16"/>
      <c r="L37" s="16"/>
      <c r="M37" s="78"/>
      <c r="N37" s="72"/>
      <c r="O37" s="64"/>
      <c r="P37" s="80"/>
      <c r="Q37" s="68"/>
      <c r="R37" s="9"/>
      <c r="S37" s="6"/>
    </row>
    <row r="38" spans="1:19" x14ac:dyDescent="0.3">
      <c r="A38" s="64"/>
      <c r="C38" s="65"/>
      <c r="E38" s="66"/>
      <c r="F38" s="82"/>
      <c r="G38" s="68"/>
      <c r="I38" s="81"/>
      <c r="J38" s="77"/>
      <c r="K38" s="16"/>
      <c r="L38" s="16"/>
      <c r="M38" s="78"/>
      <c r="N38" s="72"/>
      <c r="O38" s="64"/>
      <c r="P38" s="80"/>
      <c r="Q38" s="68"/>
      <c r="S38" s="41"/>
    </row>
    <row r="39" spans="1:19" x14ac:dyDescent="0.3">
      <c r="A39" s="64"/>
      <c r="C39" s="65"/>
      <c r="E39" s="66"/>
      <c r="F39" s="82"/>
      <c r="G39" s="68"/>
      <c r="I39" s="81"/>
      <c r="J39" s="77"/>
      <c r="K39" s="16"/>
      <c r="L39" s="16"/>
      <c r="M39" s="78"/>
      <c r="N39" s="72"/>
      <c r="O39" s="73"/>
      <c r="P39" s="88"/>
      <c r="Q39" s="75"/>
      <c r="R39" s="9"/>
      <c r="S39" s="6"/>
    </row>
    <row r="40" spans="1:19" x14ac:dyDescent="0.3">
      <c r="A40" s="64"/>
      <c r="C40" s="65"/>
      <c r="E40" s="66"/>
      <c r="F40" s="82"/>
      <c r="G40" s="68"/>
      <c r="I40" s="81"/>
      <c r="J40" s="77"/>
      <c r="K40" s="16"/>
      <c r="L40" s="16"/>
      <c r="M40" s="78"/>
      <c r="N40" s="72"/>
      <c r="O40" s="73"/>
      <c r="P40" s="88"/>
      <c r="Q40" s="75"/>
      <c r="S40" s="41"/>
    </row>
    <row r="41" spans="1:19" x14ac:dyDescent="0.3">
      <c r="A41" s="64"/>
      <c r="C41" s="65"/>
      <c r="E41" s="66"/>
      <c r="F41" s="82"/>
      <c r="G41" s="68"/>
      <c r="I41" s="81"/>
      <c r="J41" s="77"/>
      <c r="K41" s="16"/>
      <c r="L41" s="16"/>
      <c r="M41" s="78"/>
      <c r="N41" s="72"/>
      <c r="O41" s="73"/>
      <c r="P41" s="89"/>
      <c r="Q41" s="75"/>
      <c r="R41" s="9"/>
      <c r="S41" s="6"/>
    </row>
    <row r="42" spans="1:19" x14ac:dyDescent="0.3">
      <c r="A42" s="64"/>
      <c r="C42" s="65"/>
      <c r="E42" s="66"/>
      <c r="F42" s="82"/>
      <c r="G42" s="68"/>
      <c r="I42" s="81"/>
      <c r="J42" s="77"/>
      <c r="K42" s="16"/>
      <c r="L42" s="16"/>
      <c r="M42" s="78"/>
      <c r="N42" s="72"/>
      <c r="O42" s="73"/>
      <c r="P42" s="89"/>
      <c r="Q42" s="75"/>
      <c r="S42" s="41"/>
    </row>
    <row r="43" spans="1:19" x14ac:dyDescent="0.3">
      <c r="A43" s="64"/>
      <c r="C43" s="65"/>
      <c r="E43" s="66"/>
      <c r="F43" s="82"/>
      <c r="G43" s="68"/>
      <c r="I43" s="81"/>
      <c r="J43" s="77"/>
      <c r="K43" s="16"/>
      <c r="L43" s="16"/>
      <c r="M43" s="78"/>
      <c r="N43" s="72"/>
      <c r="O43" s="73"/>
      <c r="P43" s="89"/>
      <c r="Q43" s="75"/>
      <c r="R43" s="9"/>
      <c r="S43" s="6"/>
    </row>
    <row r="44" spans="1:19" x14ac:dyDescent="0.3">
      <c r="A44" s="64"/>
      <c r="C44" s="65"/>
      <c r="E44" s="66"/>
      <c r="F44" s="82"/>
      <c r="G44" s="68"/>
      <c r="I44" s="81"/>
      <c r="J44" s="77"/>
      <c r="K44" s="16"/>
      <c r="L44" s="16"/>
      <c r="M44" s="78"/>
      <c r="N44" s="72"/>
      <c r="O44" s="73"/>
      <c r="P44" s="89"/>
      <c r="Q44" s="75"/>
      <c r="S44" s="41"/>
    </row>
    <row r="45" spans="1:19" x14ac:dyDescent="0.3">
      <c r="A45" s="64"/>
      <c r="C45" s="65"/>
      <c r="E45" s="66"/>
      <c r="F45" s="82"/>
      <c r="G45" s="68"/>
      <c r="I45" s="81"/>
      <c r="J45" s="77"/>
      <c r="K45" s="16"/>
      <c r="L45" s="16"/>
      <c r="M45" s="78"/>
      <c r="N45" s="72"/>
      <c r="O45" s="73"/>
      <c r="P45" s="89"/>
      <c r="Q45" s="90"/>
      <c r="R45" s="9"/>
      <c r="S45" s="6"/>
    </row>
    <row r="46" spans="1:19" x14ac:dyDescent="0.3">
      <c r="A46" s="64"/>
      <c r="C46" s="65"/>
      <c r="E46" s="66"/>
      <c r="F46" s="82"/>
      <c r="G46" s="68"/>
      <c r="I46" s="81"/>
      <c r="J46" s="77"/>
      <c r="K46" s="16"/>
      <c r="L46" s="16"/>
      <c r="M46" s="78"/>
      <c r="N46" s="72"/>
      <c r="O46" s="73"/>
      <c r="P46" s="91"/>
      <c r="Q46" s="75"/>
      <c r="S46" s="41"/>
    </row>
    <row r="47" spans="1:19" x14ac:dyDescent="0.3">
      <c r="A47" s="64"/>
      <c r="C47" s="65"/>
      <c r="E47" s="66"/>
      <c r="F47" s="82"/>
      <c r="G47" s="68"/>
      <c r="I47" s="81"/>
      <c r="J47" s="77"/>
      <c r="K47" s="16"/>
      <c r="L47" s="16"/>
      <c r="M47" s="78"/>
      <c r="N47" s="72"/>
      <c r="O47" s="73"/>
      <c r="P47" s="89"/>
      <c r="Q47" s="75"/>
      <c r="R47" s="9"/>
      <c r="S47" s="6"/>
    </row>
    <row r="48" spans="1:19" x14ac:dyDescent="0.3">
      <c r="A48" s="64"/>
      <c r="C48" s="65"/>
      <c r="E48" s="66"/>
      <c r="F48" s="82"/>
      <c r="G48" s="68"/>
      <c r="I48" s="81"/>
      <c r="J48" s="77"/>
      <c r="K48" s="16"/>
      <c r="L48" s="16"/>
      <c r="M48" s="78"/>
      <c r="N48" s="72"/>
      <c r="O48" s="73"/>
      <c r="P48" s="89"/>
      <c r="Q48" s="75"/>
      <c r="R48" s="9"/>
      <c r="S48" s="6"/>
    </row>
    <row r="49" spans="1:19" x14ac:dyDescent="0.3">
      <c r="A49" s="64"/>
      <c r="C49" s="65"/>
      <c r="E49" s="66"/>
      <c r="F49" s="82"/>
      <c r="G49" s="68"/>
      <c r="I49" s="81"/>
      <c r="J49" s="77"/>
      <c r="K49" s="16"/>
      <c r="L49" s="16"/>
      <c r="M49" s="78"/>
      <c r="N49" s="72"/>
      <c r="O49" s="73"/>
      <c r="P49" s="91"/>
      <c r="Q49" s="75"/>
      <c r="S49" s="41"/>
    </row>
    <row r="50" spans="1:19" x14ac:dyDescent="0.3">
      <c r="A50" s="64"/>
      <c r="C50" s="65"/>
      <c r="E50" s="66"/>
      <c r="F50" s="82"/>
      <c r="G50" s="68"/>
      <c r="I50" s="81"/>
      <c r="J50" s="77"/>
      <c r="K50" s="16"/>
      <c r="L50" s="16"/>
      <c r="M50" s="78"/>
      <c r="N50" s="72"/>
      <c r="O50" s="73"/>
      <c r="P50" s="91"/>
      <c r="Q50" s="75"/>
      <c r="R50" s="9"/>
      <c r="S50" s="6"/>
    </row>
    <row r="51" spans="1:19" x14ac:dyDescent="0.3">
      <c r="A51" s="64"/>
      <c r="C51" s="65"/>
      <c r="E51" s="66"/>
      <c r="F51" s="82"/>
      <c r="G51" s="68"/>
      <c r="I51" s="81"/>
      <c r="J51" s="77"/>
      <c r="K51" s="16"/>
      <c r="L51" s="16"/>
      <c r="M51" s="78"/>
      <c r="N51" s="72"/>
      <c r="O51" s="73"/>
      <c r="P51" s="89"/>
      <c r="Q51" s="75"/>
    </row>
    <row r="52" spans="1:19" x14ac:dyDescent="0.3">
      <c r="A52" s="64"/>
      <c r="C52" s="65"/>
      <c r="E52" s="66"/>
      <c r="F52" s="82"/>
      <c r="G52" s="68"/>
      <c r="I52" s="81"/>
      <c r="J52" s="77"/>
      <c r="K52" s="16"/>
      <c r="L52" s="16"/>
      <c r="M52" s="78"/>
      <c r="N52" s="72"/>
      <c r="O52" s="73"/>
      <c r="P52" s="89"/>
      <c r="Q52" s="75"/>
    </row>
    <row r="53" spans="1:19" x14ac:dyDescent="0.3">
      <c r="A53" s="64"/>
      <c r="C53" s="65"/>
      <c r="E53" s="66"/>
      <c r="F53" s="82"/>
      <c r="G53" s="68"/>
      <c r="I53" s="81"/>
      <c r="J53" s="77"/>
      <c r="K53" s="16"/>
      <c r="L53" s="16"/>
      <c r="M53" s="78"/>
      <c r="N53" s="72"/>
      <c r="O53" s="73"/>
      <c r="P53" s="91"/>
      <c r="Q53" s="75"/>
    </row>
    <row r="54" spans="1:19" x14ac:dyDescent="0.3">
      <c r="A54" s="64"/>
      <c r="C54" s="65"/>
      <c r="E54" s="66"/>
      <c r="F54" s="82"/>
      <c r="G54" s="68"/>
      <c r="I54" s="81"/>
      <c r="J54" s="77"/>
      <c r="K54" s="16"/>
      <c r="L54" s="16"/>
      <c r="M54" s="78"/>
      <c r="N54" s="72"/>
      <c r="O54" s="73"/>
      <c r="P54" s="89"/>
      <c r="Q54" s="75"/>
    </row>
    <row r="55" spans="1:19" x14ac:dyDescent="0.3">
      <c r="A55" s="64"/>
      <c r="C55" s="65"/>
      <c r="E55" s="66"/>
      <c r="F55" s="82"/>
      <c r="G55" s="68"/>
      <c r="I55" s="81"/>
      <c r="J55" s="77"/>
      <c r="K55" s="16"/>
      <c r="L55" s="16"/>
      <c r="M55" s="78"/>
      <c r="N55" s="72"/>
      <c r="O55" s="73"/>
      <c r="P55" s="91"/>
      <c r="Q55" s="75"/>
    </row>
    <row r="56" spans="1:19" x14ac:dyDescent="0.3">
      <c r="A56" s="64"/>
      <c r="C56" s="65"/>
      <c r="E56" s="66"/>
      <c r="F56" s="82"/>
      <c r="G56" s="68"/>
      <c r="I56" s="81"/>
      <c r="J56" s="77"/>
      <c r="K56" s="16"/>
      <c r="L56" s="16"/>
      <c r="M56" s="78"/>
      <c r="N56" s="72"/>
      <c r="O56" s="73"/>
      <c r="P56" s="89"/>
      <c r="Q56" s="75"/>
    </row>
    <row r="57" spans="1:19" x14ac:dyDescent="0.3">
      <c r="A57" s="64"/>
      <c r="C57" s="65"/>
      <c r="E57" s="66"/>
      <c r="F57" s="82"/>
      <c r="G57" s="68"/>
      <c r="I57" s="81"/>
      <c r="J57" s="77"/>
      <c r="K57" s="16"/>
      <c r="L57" s="16"/>
      <c r="M57" s="78"/>
      <c r="N57" s="72"/>
      <c r="O57" s="73"/>
      <c r="P57" s="89"/>
      <c r="Q57" s="75"/>
    </row>
    <row r="58" spans="1:19" x14ac:dyDescent="0.3">
      <c r="A58" s="64"/>
      <c r="C58" s="65"/>
      <c r="E58" s="66"/>
      <c r="F58" s="82"/>
      <c r="G58" s="68"/>
      <c r="I58" s="81"/>
      <c r="J58" s="77"/>
      <c r="K58" s="16"/>
      <c r="L58" s="16"/>
      <c r="M58" s="78"/>
      <c r="N58" s="72"/>
      <c r="O58" s="73"/>
      <c r="P58" s="89"/>
      <c r="Q58" s="75"/>
    </row>
    <row r="59" spans="1:19" x14ac:dyDescent="0.3">
      <c r="A59" s="64"/>
      <c r="C59" s="65"/>
      <c r="E59" s="66"/>
      <c r="F59" s="82"/>
      <c r="G59" s="68"/>
      <c r="I59" s="81"/>
      <c r="J59" s="77"/>
      <c r="K59" s="16"/>
      <c r="L59" s="16"/>
      <c r="M59" s="78"/>
      <c r="N59" s="72"/>
      <c r="O59" s="73"/>
      <c r="P59" s="74"/>
      <c r="Q59" s="75"/>
    </row>
    <row r="60" spans="1:19" x14ac:dyDescent="0.3">
      <c r="A60" s="64"/>
      <c r="C60" s="65"/>
      <c r="E60" s="66"/>
      <c r="F60" s="82"/>
      <c r="G60" s="68"/>
      <c r="I60" s="81"/>
      <c r="J60" s="77"/>
      <c r="K60" s="16"/>
      <c r="L60" s="16"/>
      <c r="M60" s="78"/>
      <c r="N60" s="72"/>
      <c r="O60" s="73"/>
      <c r="P60" s="92"/>
      <c r="Q60" s="93"/>
    </row>
    <row r="61" spans="1:19" x14ac:dyDescent="0.3">
      <c r="A61" s="64"/>
      <c r="C61" s="65"/>
      <c r="E61" s="66"/>
      <c r="F61" s="82"/>
      <c r="G61" s="68"/>
      <c r="I61" s="81"/>
      <c r="J61" s="77"/>
      <c r="K61" s="16"/>
      <c r="L61" s="16"/>
      <c r="M61" s="78"/>
      <c r="N61" s="72"/>
      <c r="O61" s="73"/>
      <c r="P61" s="92"/>
      <c r="Q61" s="93"/>
    </row>
    <row r="62" spans="1:19" x14ac:dyDescent="0.3">
      <c r="A62" s="64"/>
      <c r="C62" s="65"/>
      <c r="E62" s="82"/>
      <c r="F62" s="82"/>
      <c r="G62" s="82"/>
      <c r="I62" s="81"/>
      <c r="J62" s="77"/>
      <c r="K62" s="16"/>
      <c r="L62" s="16"/>
      <c r="M62" s="78"/>
      <c r="N62" s="72"/>
      <c r="O62" s="73"/>
      <c r="P62" s="92"/>
      <c r="Q62" s="93"/>
    </row>
    <row r="63" spans="1:19" x14ac:dyDescent="0.3">
      <c r="A63" s="64"/>
      <c r="C63" s="65"/>
      <c r="E63" s="82"/>
      <c r="F63" s="82"/>
      <c r="G63" s="82"/>
      <c r="I63" s="81"/>
      <c r="J63" s="77"/>
      <c r="K63" s="16"/>
      <c r="L63" s="16"/>
      <c r="M63" s="78"/>
      <c r="N63" s="72"/>
      <c r="O63" s="73"/>
      <c r="P63" s="92"/>
      <c r="Q63" s="93"/>
    </row>
    <row r="64" spans="1:19" x14ac:dyDescent="0.3">
      <c r="A64" s="64"/>
      <c r="C64" s="65"/>
      <c r="E64" s="82"/>
      <c r="F64" s="82"/>
      <c r="G64" s="82"/>
      <c r="I64" s="81"/>
      <c r="J64" s="77"/>
      <c r="K64" s="16"/>
      <c r="L64" s="16"/>
      <c r="M64" s="78"/>
      <c r="N64" s="72"/>
      <c r="O64" s="83"/>
      <c r="P64" s="94"/>
      <c r="Q64" s="68"/>
    </row>
    <row r="65" spans="1:17" x14ac:dyDescent="0.3">
      <c r="A65" s="64"/>
      <c r="C65" s="65"/>
      <c r="E65" s="82"/>
      <c r="F65" s="82"/>
      <c r="G65" s="82"/>
      <c r="I65" s="81"/>
      <c r="J65" s="77"/>
      <c r="K65" s="16"/>
      <c r="L65" s="16"/>
      <c r="M65" s="78"/>
      <c r="N65" s="72"/>
      <c r="O65" s="83"/>
      <c r="P65" s="94"/>
      <c r="Q65" s="76"/>
    </row>
    <row r="66" spans="1:17" x14ac:dyDescent="0.3">
      <c r="A66" s="64"/>
      <c r="C66" s="65"/>
      <c r="E66" s="82"/>
      <c r="F66" s="82"/>
      <c r="G66" s="82"/>
      <c r="I66" s="81"/>
      <c r="J66" s="77"/>
      <c r="K66" s="16"/>
      <c r="L66" s="16"/>
      <c r="M66" s="78"/>
      <c r="N66" s="72"/>
      <c r="O66" s="83"/>
      <c r="P66" s="94"/>
      <c r="Q66" s="95"/>
    </row>
    <row r="67" spans="1:17" x14ac:dyDescent="0.3">
      <c r="A67" s="64"/>
      <c r="C67" s="65"/>
      <c r="E67" s="82"/>
      <c r="F67" s="82"/>
      <c r="G67" s="82"/>
      <c r="I67" s="81"/>
      <c r="J67" s="77"/>
      <c r="K67" s="16"/>
      <c r="L67" s="16"/>
      <c r="M67" s="78"/>
      <c r="N67" s="72"/>
      <c r="O67" s="83"/>
      <c r="P67" s="94"/>
      <c r="Q67" s="76"/>
    </row>
    <row r="68" spans="1:17" x14ac:dyDescent="0.3">
      <c r="A68" s="64"/>
      <c r="C68" s="65"/>
      <c r="E68" s="82"/>
      <c r="F68" s="82"/>
      <c r="G68" s="82"/>
      <c r="I68" s="81"/>
      <c r="J68" s="77"/>
      <c r="K68" s="16"/>
      <c r="L68" s="16"/>
      <c r="M68" s="78"/>
      <c r="N68" s="72"/>
      <c r="O68" s="83"/>
      <c r="P68" s="94"/>
      <c r="Q68" s="76"/>
    </row>
    <row r="69" spans="1:17" x14ac:dyDescent="0.3">
      <c r="A69" s="64"/>
      <c r="C69" s="65"/>
      <c r="E69" s="82"/>
      <c r="F69" s="82"/>
      <c r="G69" s="82"/>
      <c r="I69" s="81"/>
      <c r="J69" s="77"/>
      <c r="K69" s="16"/>
      <c r="L69" s="16"/>
      <c r="M69" s="78"/>
      <c r="N69" s="72"/>
      <c r="O69" s="83"/>
      <c r="P69" s="94"/>
      <c r="Q69" s="76"/>
    </row>
    <row r="70" spans="1:17" x14ac:dyDescent="0.3">
      <c r="A70" s="64"/>
      <c r="C70" s="65"/>
      <c r="E70" s="82"/>
      <c r="F70" s="82"/>
      <c r="G70" s="82"/>
      <c r="I70" s="81"/>
      <c r="J70" s="77"/>
      <c r="K70" s="16"/>
      <c r="L70" s="16"/>
      <c r="M70" s="78"/>
      <c r="N70" s="72"/>
      <c r="O70" s="83"/>
      <c r="P70" s="94"/>
      <c r="Q70" s="76"/>
    </row>
    <row r="71" spans="1:17" x14ac:dyDescent="0.3">
      <c r="A71" s="64"/>
      <c r="C71" s="65"/>
      <c r="E71" s="82"/>
      <c r="F71" s="82"/>
      <c r="G71" s="82"/>
      <c r="I71" s="81"/>
      <c r="J71" s="77"/>
      <c r="K71" s="16"/>
      <c r="L71" s="16"/>
      <c r="M71" s="78"/>
      <c r="N71" s="72"/>
      <c r="O71" s="83"/>
      <c r="P71" s="94"/>
      <c r="Q71" s="96"/>
    </row>
    <row r="72" spans="1:17" x14ac:dyDescent="0.3">
      <c r="A72" s="64"/>
      <c r="C72" s="65"/>
      <c r="E72" s="82"/>
      <c r="F72" s="82"/>
      <c r="G72" s="82"/>
      <c r="I72" s="81"/>
      <c r="J72" s="77"/>
      <c r="K72" s="16"/>
      <c r="L72" s="16"/>
      <c r="M72" s="78"/>
      <c r="N72" s="72"/>
      <c r="O72" s="83"/>
      <c r="P72" s="94"/>
      <c r="Q72" s="97"/>
    </row>
    <row r="73" spans="1:17" x14ac:dyDescent="0.3">
      <c r="A73" s="64"/>
      <c r="C73" s="65"/>
      <c r="E73" s="82"/>
      <c r="F73" s="82"/>
      <c r="G73" s="82"/>
      <c r="I73" s="81"/>
      <c r="J73" s="77"/>
      <c r="K73" s="16"/>
      <c r="L73" s="16"/>
      <c r="M73" s="78"/>
      <c r="N73" s="72"/>
      <c r="O73" s="83"/>
      <c r="P73" s="94"/>
      <c r="Q73" s="97"/>
    </row>
    <row r="74" spans="1:17" x14ac:dyDescent="0.3">
      <c r="A74" s="64"/>
      <c r="C74" s="65"/>
      <c r="E74" s="82"/>
      <c r="F74" s="82"/>
      <c r="G74" s="82"/>
      <c r="I74" s="81"/>
      <c r="J74" s="77"/>
      <c r="K74" s="16"/>
      <c r="L74" s="16"/>
      <c r="M74" s="78"/>
      <c r="N74" s="72"/>
      <c r="O74" s="83"/>
      <c r="P74" s="94"/>
      <c r="Q74" s="97"/>
    </row>
    <row r="75" spans="1:17" x14ac:dyDescent="0.3">
      <c r="A75" s="64"/>
      <c r="C75" s="65"/>
      <c r="E75" s="82"/>
      <c r="F75" s="82"/>
      <c r="G75" s="82"/>
      <c r="I75" s="81"/>
      <c r="J75" s="77"/>
      <c r="K75" s="16"/>
      <c r="L75" s="16"/>
      <c r="M75" s="78"/>
      <c r="N75" s="72"/>
      <c r="O75" s="83"/>
      <c r="P75" s="94"/>
      <c r="Q75" s="97"/>
    </row>
    <row r="76" spans="1:17" x14ac:dyDescent="0.3">
      <c r="A76" s="64"/>
      <c r="C76" s="65"/>
      <c r="E76" s="82"/>
      <c r="F76" s="82"/>
      <c r="G76" s="82"/>
      <c r="I76" s="81"/>
      <c r="J76" s="77"/>
      <c r="K76" s="16"/>
      <c r="L76" s="16"/>
      <c r="M76" s="78"/>
      <c r="N76" s="72"/>
      <c r="O76" s="83"/>
      <c r="P76" s="94"/>
      <c r="Q76" s="97"/>
    </row>
    <row r="77" spans="1:17" x14ac:dyDescent="0.3">
      <c r="A77" s="64"/>
      <c r="C77" s="65"/>
      <c r="E77" s="82"/>
      <c r="F77" s="82"/>
      <c r="G77" s="82"/>
      <c r="I77" s="81"/>
      <c r="J77" s="77"/>
      <c r="K77" s="16"/>
      <c r="L77" s="16"/>
      <c r="M77" s="78"/>
      <c r="N77" s="72"/>
      <c r="O77" s="83"/>
      <c r="P77" s="94"/>
      <c r="Q77" s="97"/>
    </row>
    <row r="78" spans="1:17" x14ac:dyDescent="0.3">
      <c r="A78" s="64"/>
      <c r="C78" s="65"/>
      <c r="E78" s="98"/>
      <c r="F78" s="99"/>
      <c r="G78" s="100"/>
      <c r="I78" s="81"/>
      <c r="J78" s="77"/>
      <c r="K78" s="16"/>
      <c r="L78" s="16"/>
      <c r="M78" s="78"/>
      <c r="N78" s="72"/>
      <c r="O78" s="83"/>
      <c r="P78" s="94"/>
      <c r="Q78" s="97"/>
    </row>
    <row r="79" spans="1:17" x14ac:dyDescent="0.3">
      <c r="A79" s="64"/>
      <c r="C79" s="65"/>
      <c r="E79" s="101"/>
      <c r="F79" s="99"/>
      <c r="G79" s="85"/>
      <c r="I79" s="81"/>
      <c r="J79" s="77"/>
      <c r="K79" s="16"/>
      <c r="L79" s="16"/>
      <c r="M79" s="78"/>
      <c r="N79" s="72"/>
      <c r="O79" s="83"/>
      <c r="P79" s="94"/>
      <c r="Q79" s="97"/>
    </row>
    <row r="80" spans="1:17" x14ac:dyDescent="0.3">
      <c r="A80" s="64"/>
      <c r="C80" s="65"/>
      <c r="E80" s="101"/>
      <c r="F80" s="99"/>
      <c r="G80" s="85"/>
      <c r="I80" s="81"/>
      <c r="J80" s="77"/>
      <c r="K80" s="16"/>
      <c r="L80" s="16"/>
      <c r="M80" s="78"/>
      <c r="N80" s="72"/>
      <c r="O80" s="83"/>
      <c r="P80" s="94"/>
      <c r="Q80" s="97"/>
    </row>
    <row r="81" spans="1:17" x14ac:dyDescent="0.3">
      <c r="A81" s="64"/>
      <c r="C81" s="65"/>
      <c r="E81" s="102"/>
      <c r="F81" s="103"/>
      <c r="G81" s="104"/>
      <c r="I81" s="81"/>
      <c r="J81" s="77"/>
      <c r="K81" s="16"/>
      <c r="L81" s="16"/>
      <c r="M81" s="78"/>
      <c r="N81" s="72"/>
      <c r="O81" s="83"/>
      <c r="P81" s="94"/>
      <c r="Q81" s="97"/>
    </row>
    <row r="82" spans="1:17" x14ac:dyDescent="0.3">
      <c r="A82" s="64"/>
      <c r="C82" s="65"/>
      <c r="E82" s="102"/>
      <c r="F82" s="103"/>
      <c r="G82" s="104"/>
      <c r="I82" s="81"/>
      <c r="J82" s="77"/>
      <c r="K82" s="16"/>
      <c r="L82" s="16"/>
      <c r="M82" s="78"/>
      <c r="N82" s="72"/>
      <c r="O82" s="83"/>
      <c r="P82" s="94"/>
      <c r="Q82" s="97"/>
    </row>
    <row r="83" spans="1:17" x14ac:dyDescent="0.3">
      <c r="A83" s="64"/>
      <c r="C83" s="65"/>
      <c r="E83" s="102"/>
      <c r="F83" s="103"/>
      <c r="G83" s="104"/>
      <c r="I83" s="81"/>
      <c r="J83" s="77"/>
      <c r="K83" s="16"/>
      <c r="L83" s="16"/>
      <c r="M83" s="78"/>
      <c r="N83" s="72"/>
      <c r="O83" s="83"/>
      <c r="P83" s="94"/>
      <c r="Q83" s="97"/>
    </row>
    <row r="84" spans="1:17" x14ac:dyDescent="0.3">
      <c r="A84" s="64"/>
      <c r="C84" s="65"/>
      <c r="E84" s="102"/>
      <c r="F84" s="103"/>
      <c r="G84" s="104"/>
      <c r="I84" s="81"/>
      <c r="J84" s="77"/>
      <c r="K84" s="16"/>
      <c r="L84" s="16"/>
      <c r="M84" s="78"/>
      <c r="N84" s="72"/>
      <c r="O84" s="83"/>
      <c r="P84" s="94"/>
      <c r="Q84" s="97"/>
    </row>
    <row r="85" spans="1:17" x14ac:dyDescent="0.3">
      <c r="A85" s="64"/>
      <c r="C85" s="65"/>
      <c r="E85" s="102"/>
      <c r="F85" s="103"/>
      <c r="G85" s="104"/>
      <c r="I85" s="81"/>
      <c r="J85" s="77"/>
      <c r="K85" s="16"/>
      <c r="L85" s="16"/>
      <c r="M85" s="78"/>
      <c r="N85" s="72"/>
      <c r="O85" s="83"/>
      <c r="P85" s="94"/>
      <c r="Q85" s="97"/>
    </row>
    <row r="86" spans="1:17" x14ac:dyDescent="0.3">
      <c r="A86" s="64"/>
      <c r="C86" s="65"/>
      <c r="E86" s="102"/>
      <c r="F86" s="103"/>
      <c r="G86" s="104"/>
      <c r="I86" s="81"/>
      <c r="J86" s="77"/>
      <c r="K86" s="16"/>
      <c r="L86" s="16"/>
      <c r="M86" s="78"/>
      <c r="N86" s="72"/>
      <c r="O86" s="83"/>
      <c r="P86" s="94"/>
      <c r="Q86" s="97"/>
    </row>
    <row r="87" spans="1:17" x14ac:dyDescent="0.3">
      <c r="A87" s="64"/>
      <c r="C87" s="65"/>
      <c r="E87" s="102"/>
      <c r="F87" s="103"/>
      <c r="G87" s="104"/>
      <c r="I87" s="81"/>
      <c r="J87" s="77"/>
      <c r="K87" s="16"/>
      <c r="L87" s="16"/>
      <c r="M87" s="78"/>
      <c r="N87" s="72"/>
      <c r="O87" s="83"/>
      <c r="P87" s="94"/>
      <c r="Q87" s="97"/>
    </row>
    <row r="88" spans="1:17" x14ac:dyDescent="0.3">
      <c r="A88" s="64"/>
      <c r="C88" s="65"/>
      <c r="E88" s="102"/>
      <c r="F88" s="103"/>
      <c r="G88" s="104"/>
      <c r="I88" s="81"/>
      <c r="J88" s="77"/>
      <c r="K88" s="16"/>
      <c r="L88" s="16"/>
      <c r="M88" s="78"/>
      <c r="N88" s="72"/>
      <c r="O88" s="83"/>
      <c r="P88" s="94"/>
      <c r="Q88" s="97"/>
    </row>
    <row r="89" spans="1:17" x14ac:dyDescent="0.3">
      <c r="A89" s="64"/>
      <c r="C89" s="65"/>
      <c r="E89" s="101"/>
      <c r="F89" s="82"/>
      <c r="G89" s="104"/>
      <c r="I89" s="81"/>
      <c r="J89" s="77"/>
      <c r="K89" s="16"/>
      <c r="L89" s="16"/>
      <c r="M89" s="78"/>
      <c r="N89" s="72"/>
      <c r="O89" s="83"/>
      <c r="P89" s="94"/>
      <c r="Q89" s="97"/>
    </row>
    <row r="90" spans="1:17" x14ac:dyDescent="0.3">
      <c r="A90" s="64"/>
      <c r="C90" s="65"/>
      <c r="E90" s="101"/>
      <c r="F90" s="82"/>
      <c r="G90" s="104"/>
      <c r="I90" s="81"/>
      <c r="J90" s="77"/>
      <c r="K90" s="16"/>
      <c r="L90" s="16"/>
      <c r="M90" s="78"/>
      <c r="N90" s="72"/>
      <c r="O90" s="83"/>
      <c r="P90" s="94"/>
      <c r="Q90" s="97"/>
    </row>
    <row r="91" spans="1:17" x14ac:dyDescent="0.3">
      <c r="A91" s="64"/>
      <c r="C91" s="65"/>
      <c r="E91" s="101"/>
      <c r="F91" s="82"/>
      <c r="G91" s="104"/>
      <c r="I91" s="81"/>
      <c r="J91" s="77"/>
      <c r="K91" s="16"/>
      <c r="L91" s="16"/>
      <c r="M91" s="78"/>
      <c r="N91" s="72"/>
      <c r="O91" s="83"/>
      <c r="P91" s="94"/>
      <c r="Q91" s="97"/>
    </row>
    <row r="92" spans="1:17" x14ac:dyDescent="0.3">
      <c r="A92" s="64"/>
      <c r="C92" s="65"/>
      <c r="E92" s="101"/>
      <c r="F92" s="82"/>
      <c r="G92" s="104"/>
      <c r="I92" s="81"/>
      <c r="J92" s="77"/>
      <c r="K92" s="16"/>
      <c r="L92" s="16"/>
      <c r="M92" s="78"/>
      <c r="N92" s="72"/>
      <c r="O92" s="83"/>
      <c r="P92" s="94"/>
      <c r="Q92" s="97"/>
    </row>
    <row r="93" spans="1:17" x14ac:dyDescent="0.3">
      <c r="A93" s="64"/>
      <c r="C93" s="65"/>
      <c r="E93" s="101"/>
      <c r="F93" s="82"/>
      <c r="G93" s="104"/>
      <c r="I93" s="81"/>
      <c r="J93" s="77"/>
      <c r="K93" s="16"/>
      <c r="L93" s="16"/>
      <c r="M93" s="78"/>
      <c r="N93" s="72"/>
      <c r="O93" s="83"/>
      <c r="P93" s="94"/>
      <c r="Q93" s="97"/>
    </row>
    <row r="94" spans="1:17" x14ac:dyDescent="0.3">
      <c r="A94" s="64"/>
      <c r="C94" s="65"/>
      <c r="E94" s="101"/>
      <c r="F94" s="82"/>
      <c r="G94" s="104"/>
      <c r="I94" s="81"/>
      <c r="J94" s="77"/>
      <c r="K94" s="16"/>
      <c r="L94" s="16"/>
      <c r="M94" s="78"/>
      <c r="N94" s="72"/>
      <c r="O94" s="83"/>
      <c r="P94" s="94"/>
      <c r="Q94" s="97"/>
    </row>
    <row r="95" spans="1:17" x14ac:dyDescent="0.3">
      <c r="A95" s="64"/>
      <c r="C95" s="65"/>
      <c r="E95" s="101"/>
      <c r="F95" s="82"/>
      <c r="G95" s="104"/>
      <c r="I95" s="81"/>
      <c r="J95" s="77"/>
      <c r="K95" s="16"/>
      <c r="L95" s="16"/>
      <c r="M95" s="78"/>
      <c r="N95" s="72"/>
      <c r="O95" s="83"/>
      <c r="P95" s="94"/>
      <c r="Q95" s="97"/>
    </row>
    <row r="96" spans="1:17" x14ac:dyDescent="0.3">
      <c r="A96" s="64"/>
      <c r="C96" s="65"/>
      <c r="E96" s="101"/>
      <c r="F96" s="82"/>
      <c r="G96" s="104"/>
      <c r="I96" s="81"/>
      <c r="J96" s="77"/>
      <c r="K96" s="16"/>
      <c r="L96" s="16"/>
      <c r="M96" s="78"/>
      <c r="N96" s="72"/>
      <c r="O96" s="83"/>
      <c r="P96" s="94"/>
      <c r="Q96" s="97"/>
    </row>
    <row r="97" spans="1:17" x14ac:dyDescent="0.3">
      <c r="A97" s="64"/>
      <c r="C97" s="65"/>
      <c r="E97" s="101"/>
      <c r="F97" s="82"/>
      <c r="G97" s="104"/>
      <c r="I97" s="81"/>
      <c r="J97" s="77"/>
      <c r="K97" s="16"/>
      <c r="L97" s="16"/>
      <c r="M97" s="78"/>
      <c r="N97" s="72"/>
      <c r="O97" s="83"/>
      <c r="P97" s="94"/>
      <c r="Q97" s="97"/>
    </row>
    <row r="98" spans="1:17" x14ac:dyDescent="0.3">
      <c r="A98" s="64"/>
      <c r="C98" s="65"/>
      <c r="E98" s="101"/>
      <c r="F98" s="82"/>
      <c r="G98" s="104"/>
      <c r="I98" s="81"/>
      <c r="J98" s="77"/>
      <c r="K98" s="16"/>
      <c r="L98" s="16"/>
      <c r="M98" s="78"/>
      <c r="N98" s="72"/>
      <c r="O98" s="83"/>
      <c r="P98" s="94"/>
      <c r="Q98" s="97"/>
    </row>
    <row r="99" spans="1:17" x14ac:dyDescent="0.3">
      <c r="A99" s="64"/>
      <c r="C99" s="65"/>
      <c r="E99" s="101"/>
      <c r="F99" s="82"/>
      <c r="G99" s="104"/>
      <c r="I99" s="81"/>
      <c r="J99" s="105"/>
      <c r="K99" s="106"/>
      <c r="L99" s="106"/>
      <c r="M99" s="107"/>
      <c r="N99" s="72"/>
      <c r="O99" s="83"/>
      <c r="P99" s="94"/>
      <c r="Q99" s="97"/>
    </row>
    <row r="100" spans="1:17" x14ac:dyDescent="0.3">
      <c r="E100" s="108"/>
      <c r="F100" s="109"/>
      <c r="G100" s="81"/>
      <c r="I100" s="81"/>
      <c r="O100" s="2"/>
      <c r="P100" s="110"/>
      <c r="Q100" s="41"/>
    </row>
    <row r="101" spans="1:17" x14ac:dyDescent="0.3">
      <c r="E101" s="108"/>
      <c r="F101" s="109"/>
      <c r="G101" s="111"/>
      <c r="I101" s="81"/>
      <c r="O101" s="2"/>
      <c r="P101" s="110"/>
      <c r="Q101" s="41"/>
    </row>
    <row r="102" spans="1:17" x14ac:dyDescent="0.3">
      <c r="E102" s="108"/>
      <c r="F102" s="109"/>
      <c r="G102" s="111"/>
      <c r="I102" s="81"/>
      <c r="O102" s="2"/>
      <c r="P102" s="110"/>
      <c r="Q102" s="41"/>
    </row>
    <row r="103" spans="1:17" x14ac:dyDescent="0.3">
      <c r="E103" s="108"/>
      <c r="F103" s="109"/>
      <c r="G103" s="111"/>
      <c r="I103" s="81"/>
      <c r="O103" s="2"/>
      <c r="P103" s="110"/>
      <c r="Q103" s="41"/>
    </row>
    <row r="104" spans="1:17" x14ac:dyDescent="0.3">
      <c r="E104" s="108"/>
      <c r="F104" s="109"/>
      <c r="G104" s="111"/>
      <c r="I104" s="81"/>
      <c r="O104" s="2"/>
      <c r="P104" s="110"/>
      <c r="Q104" s="41"/>
    </row>
    <row r="105" spans="1:17" x14ac:dyDescent="0.3">
      <c r="E105" s="108"/>
      <c r="F105" s="109"/>
      <c r="G105" s="111"/>
      <c r="I105" s="81"/>
      <c r="O105" s="2"/>
      <c r="P105" s="110"/>
      <c r="Q105" s="41"/>
    </row>
    <row r="106" spans="1:17" x14ac:dyDescent="0.3">
      <c r="E106" s="108"/>
      <c r="F106" s="109"/>
      <c r="G106" s="111"/>
      <c r="I106" s="81"/>
      <c r="O106" s="2"/>
      <c r="P106" s="110"/>
      <c r="Q106" s="41"/>
    </row>
    <row r="107" spans="1:17" x14ac:dyDescent="0.3">
      <c r="E107" s="108"/>
      <c r="F107" s="109"/>
      <c r="G107" s="111"/>
      <c r="I107" s="81"/>
      <c r="O107" s="2"/>
      <c r="P107" s="110"/>
      <c r="Q107" s="41"/>
    </row>
    <row r="108" spans="1:17" x14ac:dyDescent="0.3">
      <c r="E108" s="108"/>
      <c r="F108" s="109"/>
      <c r="G108" s="111"/>
      <c r="I108" s="81"/>
      <c r="O108" s="2"/>
      <c r="P108" s="110"/>
      <c r="Q108" s="41"/>
    </row>
    <row r="109" spans="1:17" x14ac:dyDescent="0.3">
      <c r="E109" s="108"/>
      <c r="F109" s="109"/>
      <c r="G109" s="111"/>
      <c r="I109" s="81"/>
      <c r="O109" s="2"/>
      <c r="P109" s="110"/>
      <c r="Q109" s="41"/>
    </row>
    <row r="110" spans="1:17" x14ac:dyDescent="0.3">
      <c r="E110" s="108"/>
      <c r="F110" s="109"/>
      <c r="G110" s="111"/>
      <c r="I110" s="81"/>
      <c r="O110" s="2"/>
      <c r="P110" s="110"/>
      <c r="Q110" s="41"/>
    </row>
    <row r="111" spans="1:17" x14ac:dyDescent="0.3">
      <c r="E111" s="108"/>
      <c r="F111" s="109"/>
      <c r="G111" s="111"/>
      <c r="I111" s="81"/>
      <c r="O111" s="2"/>
      <c r="P111" s="110"/>
      <c r="Q111" s="41"/>
    </row>
    <row r="112" spans="1:17" x14ac:dyDescent="0.3">
      <c r="E112" s="108"/>
      <c r="F112" s="109"/>
      <c r="G112" s="111"/>
      <c r="I112" s="81"/>
      <c r="O112" s="2"/>
      <c r="P112" s="110"/>
      <c r="Q112" s="41"/>
    </row>
    <row r="113" spans="5:17" x14ac:dyDescent="0.3">
      <c r="E113" s="108"/>
      <c r="F113" s="112"/>
      <c r="G113" s="113"/>
      <c r="I113" s="81"/>
      <c r="O113" s="2"/>
      <c r="P113" s="110"/>
      <c r="Q113" s="41"/>
    </row>
    <row r="114" spans="5:17" x14ac:dyDescent="0.3">
      <c r="E114" s="108"/>
      <c r="F114" s="112"/>
      <c r="G114" s="113"/>
      <c r="I114" s="81"/>
      <c r="O114" s="2"/>
      <c r="P114" s="110"/>
      <c r="Q114" s="41"/>
    </row>
    <row r="115" spans="5:17" x14ac:dyDescent="0.3">
      <c r="E115" s="108"/>
      <c r="F115" s="112"/>
      <c r="G115" s="113"/>
      <c r="I115" s="81"/>
      <c r="O115" s="2"/>
      <c r="P115" s="110"/>
      <c r="Q115" s="41"/>
    </row>
    <row r="116" spans="5:17" x14ac:dyDescent="0.3">
      <c r="E116" s="108"/>
      <c r="F116" s="112"/>
      <c r="G116" s="113"/>
      <c r="I116" s="81"/>
      <c r="O116" s="2"/>
      <c r="P116" s="110"/>
      <c r="Q116" s="41"/>
    </row>
    <row r="117" spans="5:17" x14ac:dyDescent="0.3">
      <c r="E117" s="108"/>
      <c r="F117" s="112"/>
      <c r="G117" s="113"/>
      <c r="I117" s="81"/>
      <c r="O117" s="2"/>
      <c r="P117" s="110"/>
      <c r="Q117" s="41"/>
    </row>
    <row r="118" spans="5:17" x14ac:dyDescent="0.3">
      <c r="E118" s="108"/>
      <c r="F118" s="112"/>
      <c r="G118" s="113"/>
      <c r="I118" s="81"/>
      <c r="O118" s="2"/>
      <c r="P118" s="110"/>
      <c r="Q118" s="41"/>
    </row>
    <row r="119" spans="5:17" x14ac:dyDescent="0.3">
      <c r="E119" s="108"/>
      <c r="F119" s="112"/>
      <c r="G119" s="113"/>
      <c r="I119" s="81"/>
      <c r="O119" s="2"/>
      <c r="P119" s="110"/>
      <c r="Q119" s="41"/>
    </row>
    <row r="120" spans="5:17" x14ac:dyDescent="0.3">
      <c r="E120" s="108"/>
      <c r="F120" s="112"/>
      <c r="G120" s="113"/>
      <c r="I120" s="81"/>
      <c r="O120" s="2"/>
      <c r="P120" s="110"/>
      <c r="Q120" s="41"/>
    </row>
    <row r="121" spans="5:17" x14ac:dyDescent="0.3">
      <c r="E121" s="108"/>
      <c r="F121" s="112"/>
      <c r="G121" s="113"/>
      <c r="I121" s="81"/>
      <c r="O121" s="2"/>
      <c r="P121" s="110"/>
      <c r="Q121" s="41"/>
    </row>
    <row r="122" spans="5:17" x14ac:dyDescent="0.3">
      <c r="E122" s="108"/>
      <c r="F122" s="112"/>
      <c r="G122" s="113"/>
      <c r="I122" s="81"/>
      <c r="O122" s="2"/>
      <c r="P122" s="110"/>
      <c r="Q122" s="41"/>
    </row>
    <row r="123" spans="5:17" x14ac:dyDescent="0.3">
      <c r="E123" s="108"/>
      <c r="F123" s="112"/>
      <c r="G123" s="113"/>
      <c r="I123" s="81"/>
      <c r="O123" s="2"/>
      <c r="P123" s="110"/>
      <c r="Q123" s="41"/>
    </row>
    <row r="124" spans="5:17" x14ac:dyDescent="0.3">
      <c r="E124" s="108"/>
      <c r="F124" s="112"/>
      <c r="G124" s="113"/>
      <c r="I124" s="81"/>
      <c r="O124" s="2"/>
      <c r="P124" s="110"/>
      <c r="Q124" s="41"/>
    </row>
    <row r="125" spans="5:17" x14ac:dyDescent="0.3">
      <c r="E125" s="108"/>
      <c r="F125" s="112"/>
      <c r="G125" s="113"/>
      <c r="I125" s="81"/>
      <c r="O125" s="2"/>
      <c r="P125" s="110"/>
      <c r="Q125" s="41"/>
    </row>
    <row r="126" spans="5:17" x14ac:dyDescent="0.3">
      <c r="E126" s="108"/>
      <c r="F126" s="112"/>
      <c r="G126" s="113"/>
      <c r="I126" s="81"/>
      <c r="O126" s="2"/>
      <c r="P126" s="110"/>
      <c r="Q126" s="41"/>
    </row>
    <row r="127" spans="5:17" x14ac:dyDescent="0.3">
      <c r="E127" s="108"/>
      <c r="F127" s="112"/>
      <c r="G127" s="113"/>
      <c r="I127" s="81"/>
      <c r="O127" s="2"/>
      <c r="P127" s="110"/>
      <c r="Q127" s="41"/>
    </row>
    <row r="128" spans="5:17" x14ac:dyDescent="0.3">
      <c r="E128" s="108"/>
      <c r="F128" s="112"/>
      <c r="G128" s="113"/>
      <c r="I128" s="81"/>
      <c r="O128" s="2"/>
      <c r="P128" s="110"/>
      <c r="Q128" s="41"/>
    </row>
    <row r="129" spans="5:17" x14ac:dyDescent="0.3">
      <c r="E129" s="108"/>
      <c r="F129" s="112"/>
      <c r="G129" s="113"/>
      <c r="I129" s="81"/>
      <c r="O129" s="2"/>
      <c r="P129" s="110"/>
      <c r="Q129" s="41"/>
    </row>
    <row r="130" spans="5:17" x14ac:dyDescent="0.3">
      <c r="E130" s="108"/>
      <c r="F130" s="112"/>
      <c r="G130" s="113"/>
      <c r="I130" s="81"/>
      <c r="O130" s="2"/>
      <c r="P130" s="110"/>
      <c r="Q130" s="41"/>
    </row>
    <row r="131" spans="5:17" x14ac:dyDescent="0.3">
      <c r="E131" s="108"/>
      <c r="F131" s="112"/>
      <c r="G131" s="113"/>
      <c r="I131" s="81"/>
      <c r="O131" s="2"/>
      <c r="P131" s="110"/>
      <c r="Q131" s="41"/>
    </row>
    <row r="132" spans="5:17" x14ac:dyDescent="0.3">
      <c r="E132" s="108"/>
      <c r="F132" s="112"/>
      <c r="G132" s="113"/>
      <c r="I132" s="81"/>
      <c r="O132" s="2"/>
      <c r="P132" s="110"/>
      <c r="Q132" s="41"/>
    </row>
    <row r="133" spans="5:17" x14ac:dyDescent="0.3">
      <c r="E133" s="108"/>
      <c r="F133" s="112"/>
      <c r="G133" s="113"/>
      <c r="I133" s="81"/>
      <c r="O133" s="2"/>
      <c r="P133" s="110"/>
      <c r="Q133" s="41"/>
    </row>
    <row r="134" spans="5:17" x14ac:dyDescent="0.3">
      <c r="E134" s="108"/>
      <c r="F134" s="112"/>
      <c r="G134" s="113"/>
      <c r="I134" s="81"/>
      <c r="O134" s="2"/>
      <c r="P134" s="110"/>
      <c r="Q134" s="41"/>
    </row>
    <row r="135" spans="5:17" x14ac:dyDescent="0.3">
      <c r="E135" s="108"/>
      <c r="F135" s="112"/>
      <c r="G135" s="113"/>
      <c r="I135" s="81"/>
      <c r="O135" s="2"/>
      <c r="P135" s="110"/>
      <c r="Q135" s="41"/>
    </row>
    <row r="136" spans="5:17" x14ac:dyDescent="0.3">
      <c r="E136" s="108"/>
      <c r="F136" s="112"/>
      <c r="G136" s="113"/>
      <c r="I136" s="81"/>
      <c r="O136" s="2"/>
      <c r="P136" s="110"/>
      <c r="Q136" s="41"/>
    </row>
    <row r="137" spans="5:17" x14ac:dyDescent="0.3">
      <c r="E137" s="108"/>
      <c r="F137" s="112"/>
      <c r="G137" s="113"/>
      <c r="I137" s="81"/>
      <c r="O137" s="2"/>
      <c r="P137" s="110"/>
      <c r="Q137" s="41"/>
    </row>
    <row r="138" spans="5:17" x14ac:dyDescent="0.3">
      <c r="E138" s="108"/>
      <c r="F138" s="112"/>
      <c r="G138" s="113"/>
      <c r="I138" s="81"/>
      <c r="O138" s="2"/>
      <c r="P138" s="110"/>
      <c r="Q138" s="41"/>
    </row>
    <row r="139" spans="5:17" x14ac:dyDescent="0.3">
      <c r="E139" s="108"/>
      <c r="F139" s="112"/>
      <c r="G139" s="113"/>
      <c r="I139" s="81"/>
      <c r="O139" s="2"/>
      <c r="P139" s="110"/>
      <c r="Q139" s="41"/>
    </row>
    <row r="140" spans="5:17" x14ac:dyDescent="0.3">
      <c r="E140" s="108"/>
      <c r="F140" s="112"/>
      <c r="G140" s="113"/>
      <c r="I140" s="81"/>
      <c r="O140" s="2"/>
      <c r="P140" s="110"/>
      <c r="Q140" s="41"/>
    </row>
    <row r="141" spans="5:17" x14ac:dyDescent="0.3">
      <c r="E141" s="108"/>
      <c r="F141" s="112"/>
      <c r="G141" s="113"/>
      <c r="I141" s="81"/>
      <c r="O141" s="2"/>
      <c r="P141" s="110"/>
      <c r="Q141" s="41"/>
    </row>
    <row r="142" spans="5:17" x14ac:dyDescent="0.3">
      <c r="E142" s="108"/>
      <c r="F142" s="112"/>
      <c r="G142" s="113"/>
      <c r="I142" s="81"/>
      <c r="O142" s="2"/>
      <c r="P142" s="110"/>
      <c r="Q142" s="41"/>
    </row>
    <row r="143" spans="5:17" x14ac:dyDescent="0.3">
      <c r="E143" s="108"/>
      <c r="F143" s="112"/>
      <c r="G143" s="113"/>
      <c r="I143" s="81"/>
      <c r="O143" s="2"/>
      <c r="P143" s="110"/>
      <c r="Q143" s="41"/>
    </row>
    <row r="144" spans="5:17" x14ac:dyDescent="0.3">
      <c r="E144" s="108"/>
      <c r="F144" s="112"/>
      <c r="G144" s="113"/>
      <c r="I144" s="81"/>
      <c r="O144" s="2"/>
      <c r="P144" s="110"/>
      <c r="Q144" s="41"/>
    </row>
    <row r="145" spans="5:17" x14ac:dyDescent="0.3">
      <c r="E145" s="108"/>
      <c r="F145" s="112"/>
      <c r="G145" s="113"/>
      <c r="I145" s="81"/>
      <c r="O145" s="2"/>
      <c r="P145" s="110"/>
      <c r="Q145" s="41"/>
    </row>
    <row r="146" spans="5:17" x14ac:dyDescent="0.3">
      <c r="E146" s="108"/>
      <c r="F146" s="112"/>
      <c r="G146" s="113"/>
      <c r="I146" s="81"/>
      <c r="O146" s="2"/>
      <c r="P146" s="110"/>
      <c r="Q146" s="41"/>
    </row>
    <row r="147" spans="5:17" x14ac:dyDescent="0.3">
      <c r="E147" s="108"/>
      <c r="F147" s="112"/>
      <c r="G147" s="113"/>
      <c r="I147" s="81"/>
      <c r="O147" s="2"/>
      <c r="P147" s="110"/>
      <c r="Q147" s="41"/>
    </row>
    <row r="148" spans="5:17" x14ac:dyDescent="0.3">
      <c r="E148" s="108"/>
      <c r="F148" s="112"/>
      <c r="G148" s="113"/>
      <c r="I148" s="81"/>
      <c r="O148" s="2"/>
      <c r="P148" s="110"/>
      <c r="Q148" s="41"/>
    </row>
    <row r="149" spans="5:17" x14ac:dyDescent="0.3">
      <c r="E149" s="108"/>
      <c r="F149" s="112"/>
      <c r="G149" s="113"/>
      <c r="I149" s="81"/>
      <c r="O149" s="2"/>
      <c r="P149" s="110"/>
      <c r="Q149" s="41"/>
    </row>
    <row r="150" spans="5:17" x14ac:dyDescent="0.3">
      <c r="E150" s="108"/>
      <c r="F150" s="112"/>
      <c r="G150" s="113"/>
      <c r="I150" s="81"/>
      <c r="O150" s="2"/>
      <c r="P150" s="110"/>
      <c r="Q150" s="41"/>
    </row>
    <row r="151" spans="5:17" x14ac:dyDescent="0.3">
      <c r="E151" s="108"/>
      <c r="F151" s="112"/>
      <c r="G151" s="113"/>
      <c r="I151" s="81"/>
      <c r="O151" s="2"/>
      <c r="P151" s="110"/>
      <c r="Q151" s="41"/>
    </row>
    <row r="152" spans="5:17" x14ac:dyDescent="0.3">
      <c r="E152" s="108"/>
      <c r="F152" s="112"/>
      <c r="G152" s="113"/>
      <c r="I152" s="81"/>
      <c r="O152" s="2"/>
      <c r="P152" s="110"/>
      <c r="Q152" s="41"/>
    </row>
    <row r="153" spans="5:17" x14ac:dyDescent="0.3">
      <c r="E153" s="108"/>
      <c r="F153" s="112"/>
      <c r="G153" s="113"/>
      <c r="I153" s="81"/>
      <c r="O153" s="2"/>
      <c r="P153" s="110"/>
      <c r="Q153" s="41"/>
    </row>
    <row r="154" spans="5:17" x14ac:dyDescent="0.3">
      <c r="E154" s="108"/>
      <c r="F154" s="112"/>
      <c r="G154" s="113"/>
      <c r="I154" s="81"/>
      <c r="O154" s="2"/>
      <c r="P154" s="110"/>
      <c r="Q154" s="41"/>
    </row>
    <row r="155" spans="5:17" x14ac:dyDescent="0.3">
      <c r="E155" s="108"/>
      <c r="F155" s="112"/>
      <c r="G155" s="113"/>
      <c r="I155" s="81"/>
      <c r="O155" s="2"/>
      <c r="P155" s="110"/>
      <c r="Q155" s="41"/>
    </row>
    <row r="156" spans="5:17" x14ac:dyDescent="0.3">
      <c r="E156" s="108"/>
      <c r="F156" s="112"/>
      <c r="G156" s="113"/>
      <c r="I156" s="81"/>
      <c r="O156" s="2"/>
      <c r="P156" s="110"/>
      <c r="Q156" s="41"/>
    </row>
    <row r="157" spans="5:17" x14ac:dyDescent="0.3">
      <c r="E157" s="108"/>
      <c r="F157" s="112"/>
      <c r="G157" s="113"/>
      <c r="I157" s="81"/>
      <c r="O157" s="2"/>
      <c r="P157" s="110"/>
      <c r="Q157" s="41"/>
    </row>
    <row r="158" spans="5:17" x14ac:dyDescent="0.3">
      <c r="E158" s="108"/>
      <c r="F158" s="112"/>
      <c r="G158" s="113"/>
      <c r="I158" s="81"/>
      <c r="O158" s="2"/>
      <c r="P158" s="110"/>
      <c r="Q158" s="41"/>
    </row>
    <row r="159" spans="5:17" x14ac:dyDescent="0.3">
      <c r="E159" s="108"/>
      <c r="F159" s="112"/>
      <c r="G159" s="113"/>
      <c r="I159" s="81"/>
      <c r="O159" s="2"/>
      <c r="P159" s="110"/>
      <c r="Q159" s="41"/>
    </row>
    <row r="160" spans="5:17" x14ac:dyDescent="0.3">
      <c r="E160" s="108"/>
      <c r="F160" s="112"/>
      <c r="G160" s="113"/>
      <c r="I160" s="81"/>
      <c r="O160" s="2"/>
      <c r="P160" s="110"/>
      <c r="Q160" s="41"/>
    </row>
    <row r="161" spans="5:17" x14ac:dyDescent="0.3">
      <c r="E161" s="108"/>
      <c r="F161" s="112"/>
      <c r="G161" s="113"/>
      <c r="I161" s="81"/>
      <c r="O161" s="2"/>
      <c r="P161" s="110"/>
      <c r="Q161" s="41"/>
    </row>
    <row r="162" spans="5:17" x14ac:dyDescent="0.3">
      <c r="E162" s="108"/>
      <c r="F162" s="112"/>
      <c r="G162" s="113"/>
      <c r="I162" s="81"/>
      <c r="O162" s="2"/>
      <c r="P162" s="110"/>
      <c r="Q162" s="41"/>
    </row>
    <row r="163" spans="5:17" x14ac:dyDescent="0.3">
      <c r="E163" s="108"/>
      <c r="F163" s="112"/>
      <c r="G163" s="113"/>
      <c r="I163" s="81"/>
      <c r="O163" s="2"/>
      <c r="P163" s="110"/>
      <c r="Q163" s="41"/>
    </row>
    <row r="164" spans="5:17" x14ac:dyDescent="0.3">
      <c r="E164" s="108"/>
      <c r="F164" s="112"/>
      <c r="G164" s="113"/>
      <c r="I164" s="81"/>
      <c r="O164" s="2"/>
      <c r="P164" s="110"/>
      <c r="Q164" s="41"/>
    </row>
    <row r="165" spans="5:17" x14ac:dyDescent="0.3">
      <c r="E165" s="108"/>
      <c r="F165" s="112"/>
      <c r="G165" s="113"/>
      <c r="I165" s="81"/>
      <c r="O165" s="2"/>
      <c r="P165" s="110"/>
      <c r="Q165" s="41"/>
    </row>
    <row r="166" spans="5:17" x14ac:dyDescent="0.3">
      <c r="E166" s="108"/>
      <c r="F166" s="112"/>
      <c r="G166" s="113"/>
      <c r="I166" s="81"/>
      <c r="O166" s="2"/>
      <c r="P166" s="110"/>
      <c r="Q166" s="41"/>
    </row>
    <row r="167" spans="5:17" x14ac:dyDescent="0.3">
      <c r="E167" s="108"/>
      <c r="F167" s="112"/>
      <c r="G167" s="113"/>
      <c r="I167" s="81"/>
      <c r="O167" s="2"/>
      <c r="P167" s="110"/>
      <c r="Q167" s="41"/>
    </row>
    <row r="168" spans="5:17" x14ac:dyDescent="0.3">
      <c r="E168" s="108"/>
      <c r="F168" s="112"/>
      <c r="G168" s="113"/>
      <c r="I168" s="81"/>
      <c r="O168" s="2"/>
      <c r="P168" s="110"/>
      <c r="Q168" s="41"/>
    </row>
    <row r="169" spans="5:17" x14ac:dyDescent="0.3">
      <c r="E169" s="108"/>
      <c r="F169" s="112"/>
      <c r="G169" s="113"/>
      <c r="I169" s="81"/>
      <c r="O169" s="2"/>
      <c r="P169" s="110"/>
      <c r="Q169" s="41"/>
    </row>
    <row r="170" spans="5:17" x14ac:dyDescent="0.3">
      <c r="E170" s="108"/>
      <c r="F170" s="112"/>
      <c r="G170" s="113"/>
      <c r="I170" s="81"/>
      <c r="O170" s="2"/>
      <c r="P170" s="110"/>
      <c r="Q170" s="41"/>
    </row>
    <row r="171" spans="5:17" x14ac:dyDescent="0.3">
      <c r="E171" s="108"/>
      <c r="F171" s="112"/>
      <c r="G171" s="113"/>
      <c r="I171" s="81"/>
      <c r="O171" s="2"/>
      <c r="P171" s="110"/>
      <c r="Q171" s="41"/>
    </row>
    <row r="172" spans="5:17" x14ac:dyDescent="0.3">
      <c r="E172" s="108"/>
      <c r="F172" s="112"/>
      <c r="G172" s="113"/>
      <c r="I172" s="81"/>
      <c r="O172" s="2"/>
      <c r="P172" s="110"/>
      <c r="Q172" s="41"/>
    </row>
    <row r="173" spans="5:17" x14ac:dyDescent="0.3">
      <c r="E173" s="108"/>
      <c r="F173" s="112"/>
      <c r="G173" s="113"/>
      <c r="I173" s="81"/>
      <c r="O173" s="2"/>
      <c r="P173" s="110"/>
      <c r="Q173" s="41"/>
    </row>
    <row r="174" spans="5:17" x14ac:dyDescent="0.3">
      <c r="E174" s="108"/>
      <c r="F174" s="112"/>
      <c r="G174" s="113"/>
      <c r="I174" s="81"/>
      <c r="O174" s="2"/>
      <c r="P174" s="110"/>
      <c r="Q174" s="41"/>
    </row>
    <row r="175" spans="5:17" x14ac:dyDescent="0.3">
      <c r="E175" s="108"/>
      <c r="F175" s="112"/>
      <c r="G175" s="113"/>
      <c r="I175" s="81"/>
      <c r="O175" s="2"/>
      <c r="P175" s="110"/>
      <c r="Q175" s="41"/>
    </row>
    <row r="176" spans="5:17" x14ac:dyDescent="0.3">
      <c r="E176" s="108"/>
      <c r="F176" s="112"/>
      <c r="G176" s="113"/>
      <c r="I176" s="81"/>
      <c r="O176" s="2"/>
      <c r="P176" s="110"/>
      <c r="Q176" s="41"/>
    </row>
    <row r="177" spans="5:17" x14ac:dyDescent="0.3">
      <c r="E177" s="108"/>
      <c r="F177" s="112"/>
      <c r="G177" s="113"/>
      <c r="I177" s="81"/>
      <c r="O177" s="2"/>
      <c r="P177" s="110"/>
      <c r="Q177" s="41"/>
    </row>
    <row r="178" spans="5:17" x14ac:dyDescent="0.3">
      <c r="E178" s="108"/>
      <c r="F178" s="112"/>
      <c r="G178" s="113"/>
      <c r="I178" s="81"/>
      <c r="O178" s="2"/>
      <c r="P178" s="110"/>
      <c r="Q178" s="41"/>
    </row>
    <row r="179" spans="5:17" x14ac:dyDescent="0.3">
      <c r="E179" s="108"/>
      <c r="F179" s="112"/>
      <c r="G179" s="113"/>
      <c r="I179" s="81"/>
      <c r="O179" s="2"/>
      <c r="P179" s="110"/>
      <c r="Q179" s="41"/>
    </row>
    <row r="180" spans="5:17" x14ac:dyDescent="0.3">
      <c r="E180" s="108"/>
      <c r="F180" s="112"/>
      <c r="G180" s="113"/>
      <c r="I180" s="81"/>
      <c r="O180" s="2"/>
      <c r="P180" s="110"/>
      <c r="Q180" s="41"/>
    </row>
    <row r="181" spans="5:17" x14ac:dyDescent="0.3">
      <c r="E181" s="108"/>
      <c r="F181" s="112"/>
      <c r="G181" s="113"/>
      <c r="I181" s="81"/>
      <c r="O181" s="2"/>
      <c r="P181" s="110"/>
      <c r="Q181" s="41"/>
    </row>
    <row r="182" spans="5:17" x14ac:dyDescent="0.3">
      <c r="E182" s="108"/>
      <c r="F182" s="112"/>
      <c r="G182" s="113"/>
      <c r="I182" s="81"/>
      <c r="O182" s="2"/>
      <c r="P182" s="110"/>
      <c r="Q182" s="41"/>
    </row>
    <row r="183" spans="5:17" x14ac:dyDescent="0.3">
      <c r="E183" s="108"/>
      <c r="F183" s="112"/>
      <c r="G183" s="113"/>
      <c r="I183" s="81"/>
      <c r="O183" s="2"/>
      <c r="P183" s="110"/>
      <c r="Q183" s="41"/>
    </row>
    <row r="184" spans="5:17" x14ac:dyDescent="0.3">
      <c r="E184" s="108"/>
      <c r="F184" s="112"/>
      <c r="G184" s="113"/>
      <c r="I184" s="81"/>
      <c r="O184" s="2"/>
      <c r="P184" s="110"/>
      <c r="Q184" s="41"/>
    </row>
    <row r="185" spans="5:17" x14ac:dyDescent="0.3">
      <c r="E185" s="108"/>
      <c r="F185" s="112"/>
      <c r="G185" s="113"/>
      <c r="I185" s="81"/>
      <c r="O185" s="2"/>
      <c r="P185" s="110"/>
      <c r="Q185" s="41"/>
    </row>
    <row r="186" spans="5:17" x14ac:dyDescent="0.3">
      <c r="E186" s="108"/>
      <c r="F186" s="112"/>
      <c r="G186" s="113"/>
      <c r="I186" s="81"/>
      <c r="O186" s="2"/>
      <c r="P186" s="110"/>
      <c r="Q186" s="41"/>
    </row>
    <row r="187" spans="5:17" x14ac:dyDescent="0.3">
      <c r="E187" s="108"/>
      <c r="F187" s="112"/>
      <c r="G187" s="113"/>
      <c r="I187" s="81"/>
      <c r="O187" s="2"/>
      <c r="P187" s="110"/>
      <c r="Q187" s="41"/>
    </row>
    <row r="188" spans="5:17" x14ac:dyDescent="0.3">
      <c r="E188" s="108"/>
      <c r="F188" s="112"/>
      <c r="G188" s="113"/>
      <c r="I188" s="81"/>
      <c r="O188" s="2"/>
      <c r="P188" s="110"/>
      <c r="Q188" s="41"/>
    </row>
    <row r="189" spans="5:17" x14ac:dyDescent="0.3">
      <c r="E189" s="108"/>
      <c r="F189" s="112"/>
      <c r="G189" s="113"/>
      <c r="I189" s="81"/>
      <c r="O189" s="5"/>
      <c r="P189" s="114"/>
      <c r="Q189" s="115"/>
    </row>
    <row r="190" spans="5:17" x14ac:dyDescent="0.3">
      <c r="E190" s="108"/>
      <c r="F190" s="112"/>
      <c r="G190" s="113"/>
      <c r="I190" s="81"/>
      <c r="O190" s="5"/>
      <c r="P190" s="114"/>
      <c r="Q190" s="115"/>
    </row>
    <row r="191" spans="5:17" x14ac:dyDescent="0.3">
      <c r="E191" s="108"/>
      <c r="F191" s="112"/>
      <c r="G191" s="113"/>
      <c r="I191" s="81"/>
      <c r="O191" s="5"/>
      <c r="P191" s="114"/>
      <c r="Q191" s="115"/>
    </row>
    <row r="192" spans="5:17" x14ac:dyDescent="0.3">
      <c r="E192" s="108"/>
      <c r="F192" s="112"/>
      <c r="G192" s="113"/>
      <c r="I192" s="81"/>
      <c r="O192" s="5"/>
      <c r="P192" s="114"/>
      <c r="Q192" s="115"/>
    </row>
    <row r="193" spans="5:17" x14ac:dyDescent="0.3">
      <c r="E193" s="108"/>
      <c r="F193" s="112"/>
      <c r="G193" s="113"/>
      <c r="I193" s="81"/>
      <c r="O193" s="5"/>
      <c r="P193" s="114"/>
      <c r="Q193" s="115"/>
    </row>
    <row r="194" spans="5:17" x14ac:dyDescent="0.3">
      <c r="E194" s="108"/>
      <c r="F194" s="112"/>
      <c r="G194" s="113"/>
      <c r="I194" s="81"/>
      <c r="O194" s="5"/>
      <c r="P194" s="114"/>
      <c r="Q194" s="115"/>
    </row>
    <row r="195" spans="5:17" x14ac:dyDescent="0.3">
      <c r="E195" s="108"/>
      <c r="F195" s="112"/>
      <c r="G195" s="113"/>
      <c r="I195" s="81"/>
      <c r="O195" s="5"/>
      <c r="P195" s="116"/>
      <c r="Q195" s="115"/>
    </row>
    <row r="196" spans="5:17" x14ac:dyDescent="0.3">
      <c r="E196" s="108"/>
      <c r="F196" s="112"/>
      <c r="G196" s="113"/>
      <c r="I196" s="81"/>
      <c r="O196" s="5"/>
      <c r="P196" s="114"/>
      <c r="Q196" s="115"/>
    </row>
    <row r="197" spans="5:17" x14ac:dyDescent="0.3">
      <c r="E197" s="108"/>
      <c r="F197" s="112"/>
      <c r="G197" s="113"/>
      <c r="I197" s="81"/>
      <c r="O197" s="5"/>
      <c r="P197" s="114"/>
      <c r="Q197" s="115"/>
    </row>
    <row r="198" spans="5:17" x14ac:dyDescent="0.3">
      <c r="E198" s="108"/>
      <c r="F198" s="112"/>
      <c r="G198" s="113"/>
      <c r="I198" s="81"/>
      <c r="O198" s="5"/>
      <c r="P198" s="116"/>
      <c r="Q198" s="115"/>
    </row>
    <row r="199" spans="5:17" x14ac:dyDescent="0.3">
      <c r="E199" s="108"/>
      <c r="F199" s="112"/>
      <c r="G199" s="113"/>
      <c r="I199" s="81"/>
      <c r="O199" s="5"/>
      <c r="P199" s="114"/>
      <c r="Q199" s="115"/>
    </row>
    <row r="200" spans="5:17" x14ac:dyDescent="0.3">
      <c r="E200" s="108"/>
      <c r="F200" s="112"/>
      <c r="G200" s="113"/>
      <c r="I200" s="81"/>
      <c r="O200" s="5"/>
      <c r="P200" s="114"/>
      <c r="Q200" s="115"/>
    </row>
    <row r="201" spans="5:17" x14ac:dyDescent="0.3">
      <c r="E201" s="108"/>
      <c r="F201" s="112"/>
      <c r="G201" s="113"/>
      <c r="I201" s="81"/>
      <c r="O201" s="5"/>
      <c r="P201" s="114"/>
      <c r="Q201" s="115"/>
    </row>
    <row r="202" spans="5:17" x14ac:dyDescent="0.3">
      <c r="E202" s="108"/>
      <c r="F202" s="112"/>
      <c r="G202" s="113"/>
      <c r="I202" s="81"/>
      <c r="O202" s="5"/>
      <c r="P202" s="114"/>
      <c r="Q202" s="115"/>
    </row>
    <row r="203" spans="5:17" x14ac:dyDescent="0.3">
      <c r="E203" s="108"/>
      <c r="F203" s="112"/>
      <c r="G203" s="113"/>
      <c r="I203" s="81"/>
      <c r="O203" s="5"/>
      <c r="P203" s="114"/>
      <c r="Q203" s="115"/>
    </row>
    <row r="204" spans="5:17" x14ac:dyDescent="0.3">
      <c r="E204" s="108"/>
      <c r="F204" s="112"/>
      <c r="G204" s="113"/>
      <c r="I204" s="81"/>
      <c r="O204" s="5"/>
      <c r="P204" s="114"/>
      <c r="Q204" s="115"/>
    </row>
    <row r="205" spans="5:17" x14ac:dyDescent="0.3">
      <c r="E205" s="108"/>
      <c r="F205" s="112"/>
      <c r="G205" s="113"/>
      <c r="I205" s="81"/>
      <c r="O205" s="5"/>
      <c r="P205" s="117"/>
      <c r="Q205" s="118"/>
    </row>
    <row r="206" spans="5:17" x14ac:dyDescent="0.3">
      <c r="E206" s="108"/>
      <c r="F206" s="112"/>
      <c r="G206" s="113"/>
      <c r="I206" s="81"/>
      <c r="O206" s="5"/>
      <c r="P206" s="114"/>
      <c r="Q206" s="115"/>
    </row>
    <row r="207" spans="5:17" x14ac:dyDescent="0.3">
      <c r="E207" s="108"/>
      <c r="F207" s="112"/>
      <c r="G207" s="113"/>
      <c r="I207" s="81"/>
      <c r="O207" s="5"/>
      <c r="P207" s="114"/>
      <c r="Q207" s="115"/>
    </row>
    <row r="208" spans="5:17" x14ac:dyDescent="0.3">
      <c r="E208" s="108"/>
      <c r="F208" s="112"/>
      <c r="G208" s="113"/>
      <c r="I208" s="81"/>
      <c r="O208" s="5"/>
      <c r="P208" s="114"/>
      <c r="Q208" s="115"/>
    </row>
    <row r="209" spans="5:17" x14ac:dyDescent="0.3">
      <c r="E209" s="108"/>
      <c r="F209" s="112"/>
      <c r="G209" s="113"/>
      <c r="I209" s="81"/>
      <c r="O209" s="5"/>
      <c r="P209" s="114"/>
      <c r="Q209" s="115"/>
    </row>
    <row r="210" spans="5:17" x14ac:dyDescent="0.3">
      <c r="E210" s="108"/>
      <c r="F210" s="112"/>
      <c r="G210" s="113"/>
      <c r="I210" s="81"/>
      <c r="O210" s="111"/>
      <c r="P210" s="116"/>
      <c r="Q210" s="115"/>
    </row>
    <row r="211" spans="5:17" x14ac:dyDescent="0.3">
      <c r="E211" s="108"/>
      <c r="F211" s="112"/>
      <c r="G211" s="113"/>
      <c r="I211" s="81"/>
      <c r="O211" s="5"/>
      <c r="P211" s="114"/>
      <c r="Q211" s="115"/>
    </row>
    <row r="212" spans="5:17" x14ac:dyDescent="0.3">
      <c r="E212" s="108"/>
      <c r="F212" s="112"/>
      <c r="G212" s="113"/>
      <c r="I212" s="81"/>
      <c r="O212" s="5"/>
      <c r="P212" s="114"/>
      <c r="Q212" s="115"/>
    </row>
    <row r="213" spans="5:17" x14ac:dyDescent="0.3">
      <c r="E213" s="108"/>
      <c r="F213" s="112"/>
      <c r="G213" s="113"/>
      <c r="I213" s="81"/>
      <c r="O213" s="5"/>
      <c r="P213" s="114"/>
      <c r="Q213" s="115"/>
    </row>
    <row r="214" spans="5:17" x14ac:dyDescent="0.3">
      <c r="E214" s="108"/>
      <c r="F214" s="112"/>
      <c r="G214" s="113"/>
      <c r="I214" s="81"/>
      <c r="O214" s="5"/>
      <c r="P214" s="114"/>
      <c r="Q214" s="115"/>
    </row>
    <row r="215" spans="5:17" x14ac:dyDescent="0.3">
      <c r="E215" s="108"/>
      <c r="F215" s="112"/>
      <c r="G215" s="113"/>
      <c r="I215" s="81"/>
      <c r="O215" s="5"/>
      <c r="P215" s="114"/>
      <c r="Q215" s="115"/>
    </row>
    <row r="216" spans="5:17" x14ac:dyDescent="0.3">
      <c r="E216" s="108"/>
      <c r="F216" s="112"/>
      <c r="G216" s="113"/>
      <c r="I216" s="81"/>
      <c r="O216" s="5"/>
      <c r="P216" s="116"/>
      <c r="Q216" s="115"/>
    </row>
    <row r="217" spans="5:17" x14ac:dyDescent="0.3">
      <c r="E217" s="108"/>
      <c r="F217" s="112"/>
      <c r="G217" s="113"/>
      <c r="I217" s="81"/>
      <c r="O217" s="5"/>
      <c r="P217" s="114"/>
      <c r="Q217" s="115"/>
    </row>
    <row r="218" spans="5:17" x14ac:dyDescent="0.3">
      <c r="E218" s="108"/>
      <c r="F218" s="112"/>
      <c r="G218" s="113"/>
      <c r="I218" s="81"/>
      <c r="O218" s="5"/>
      <c r="P218" s="114"/>
      <c r="Q218" s="115"/>
    </row>
    <row r="219" spans="5:17" x14ac:dyDescent="0.3">
      <c r="E219" s="108"/>
      <c r="F219" s="112"/>
      <c r="G219" s="113"/>
      <c r="I219" s="81"/>
      <c r="O219" s="5"/>
      <c r="P219" s="114"/>
      <c r="Q219" s="115"/>
    </row>
    <row r="220" spans="5:17" x14ac:dyDescent="0.3">
      <c r="E220" s="108"/>
      <c r="F220" s="112"/>
      <c r="G220" s="113"/>
      <c r="I220" s="81"/>
      <c r="O220" s="5"/>
      <c r="P220" s="114"/>
      <c r="Q220" s="115"/>
    </row>
    <row r="221" spans="5:17" x14ac:dyDescent="0.3">
      <c r="E221" s="108"/>
      <c r="F221" s="112"/>
      <c r="G221" s="113"/>
      <c r="I221" s="81"/>
      <c r="O221" s="5"/>
      <c r="P221" s="114"/>
      <c r="Q221" s="115"/>
    </row>
    <row r="222" spans="5:17" x14ac:dyDescent="0.3">
      <c r="E222" s="108"/>
      <c r="F222" s="112"/>
      <c r="G222" s="113"/>
      <c r="I222" s="81"/>
      <c r="O222" s="5"/>
      <c r="P222" s="114"/>
      <c r="Q222" s="115"/>
    </row>
    <row r="223" spans="5:17" x14ac:dyDescent="0.3">
      <c r="E223" s="108"/>
      <c r="F223" s="112"/>
      <c r="G223" s="113"/>
      <c r="I223" s="81"/>
      <c r="O223" s="5"/>
      <c r="P223" s="114"/>
      <c r="Q223" s="115"/>
    </row>
    <row r="224" spans="5:17" x14ac:dyDescent="0.3">
      <c r="E224" s="108"/>
      <c r="F224" s="112"/>
      <c r="G224" s="113"/>
      <c r="I224" s="81"/>
      <c r="O224" s="5"/>
      <c r="P224" s="114"/>
      <c r="Q224" s="115"/>
    </row>
    <row r="225" spans="5:17" x14ac:dyDescent="0.3">
      <c r="E225" s="108"/>
      <c r="F225" s="112"/>
      <c r="G225" s="113"/>
      <c r="I225" s="81"/>
      <c r="O225" s="5"/>
      <c r="P225" s="114"/>
      <c r="Q225" s="115"/>
    </row>
    <row r="226" spans="5:17" x14ac:dyDescent="0.3">
      <c r="E226" s="108"/>
      <c r="F226" s="112"/>
      <c r="G226" s="113"/>
      <c r="I226" s="81"/>
      <c r="O226" s="5"/>
      <c r="P226" s="114"/>
      <c r="Q226" s="115"/>
    </row>
    <row r="227" spans="5:17" x14ac:dyDescent="0.3">
      <c r="E227" s="108"/>
      <c r="F227" s="112"/>
      <c r="G227" s="113"/>
      <c r="I227" s="81"/>
      <c r="O227" s="5"/>
      <c r="P227" s="114"/>
      <c r="Q227" s="115"/>
    </row>
    <row r="228" spans="5:17" x14ac:dyDescent="0.3">
      <c r="E228" s="108"/>
      <c r="F228" s="112"/>
      <c r="G228" s="113"/>
      <c r="I228" s="81"/>
      <c r="O228" s="5"/>
      <c r="P228" s="114"/>
      <c r="Q228" s="115"/>
    </row>
    <row r="229" spans="5:17" x14ac:dyDescent="0.3">
      <c r="E229" s="108"/>
      <c r="F229" s="112"/>
      <c r="G229" s="113"/>
      <c r="I229" s="81"/>
      <c r="O229" s="5"/>
      <c r="P229" s="114"/>
      <c r="Q229" s="115"/>
    </row>
    <row r="230" spans="5:17" x14ac:dyDescent="0.3">
      <c r="E230" s="108"/>
      <c r="F230" s="112"/>
      <c r="G230" s="113"/>
      <c r="I230" s="81"/>
      <c r="O230" s="5"/>
      <c r="P230" s="114"/>
      <c r="Q230" s="115"/>
    </row>
    <row r="231" spans="5:17" x14ac:dyDescent="0.3">
      <c r="E231" s="108"/>
      <c r="F231" s="112"/>
      <c r="G231" s="113"/>
      <c r="I231" s="81"/>
      <c r="O231" s="5"/>
      <c r="P231" s="114"/>
      <c r="Q231" s="115"/>
    </row>
    <row r="232" spans="5:17" x14ac:dyDescent="0.3">
      <c r="E232" s="108"/>
      <c r="F232" s="112"/>
      <c r="G232" s="113"/>
      <c r="I232" s="81"/>
      <c r="O232" s="5"/>
      <c r="P232" s="114"/>
      <c r="Q232" s="115"/>
    </row>
    <row r="233" spans="5:17" x14ac:dyDescent="0.3">
      <c r="E233" s="108"/>
      <c r="F233" s="112"/>
      <c r="G233" s="113"/>
      <c r="I233" s="81"/>
      <c r="O233" s="5"/>
      <c r="P233" s="114"/>
      <c r="Q233" s="115"/>
    </row>
    <row r="234" spans="5:17" x14ac:dyDescent="0.3">
      <c r="E234" s="108"/>
      <c r="F234" s="112"/>
      <c r="G234" s="113"/>
      <c r="I234" s="81"/>
      <c r="O234" s="5"/>
      <c r="P234" s="114"/>
      <c r="Q234" s="115"/>
    </row>
    <row r="235" spans="5:17" x14ac:dyDescent="0.3">
      <c r="E235" s="108"/>
      <c r="F235" s="112"/>
      <c r="G235" s="113"/>
      <c r="I235" s="81"/>
      <c r="O235" s="5"/>
      <c r="P235" s="114"/>
      <c r="Q235" s="115"/>
    </row>
    <row r="236" spans="5:17" x14ac:dyDescent="0.3">
      <c r="E236" s="108"/>
      <c r="F236" s="112"/>
      <c r="G236" s="113"/>
      <c r="I236" s="81"/>
      <c r="O236" s="5"/>
      <c r="P236" s="114"/>
      <c r="Q236" s="115"/>
    </row>
    <row r="237" spans="5:17" x14ac:dyDescent="0.3">
      <c r="E237" s="108"/>
      <c r="F237" s="112"/>
      <c r="G237" s="113"/>
      <c r="I237" s="81"/>
      <c r="O237" s="5"/>
      <c r="P237" s="114"/>
      <c r="Q237" s="115"/>
    </row>
    <row r="238" spans="5:17" x14ac:dyDescent="0.3">
      <c r="E238" s="108"/>
      <c r="F238" s="112"/>
      <c r="G238" s="113"/>
      <c r="I238" s="81"/>
      <c r="O238" s="5"/>
      <c r="P238" s="114"/>
      <c r="Q238" s="115"/>
    </row>
    <row r="239" spans="5:17" x14ac:dyDescent="0.3">
      <c r="E239" s="108"/>
      <c r="F239" s="112"/>
      <c r="G239" s="113"/>
      <c r="I239" s="81"/>
      <c r="O239" s="5"/>
      <c r="P239" s="114"/>
      <c r="Q239" s="115"/>
    </row>
    <row r="240" spans="5:17" x14ac:dyDescent="0.3">
      <c r="E240" s="108"/>
      <c r="F240" s="112"/>
      <c r="G240" s="113"/>
      <c r="I240" s="81"/>
      <c r="O240" s="5"/>
      <c r="P240" s="114"/>
      <c r="Q240" s="115"/>
    </row>
    <row r="241" spans="5:17" x14ac:dyDescent="0.3">
      <c r="E241" s="108"/>
      <c r="F241" s="112"/>
      <c r="G241" s="113"/>
      <c r="I241" s="81"/>
      <c r="O241" s="5"/>
      <c r="P241" s="114"/>
      <c r="Q241" s="115"/>
    </row>
    <row r="242" spans="5:17" x14ac:dyDescent="0.3">
      <c r="E242" s="108"/>
      <c r="F242" s="112"/>
      <c r="G242" s="113"/>
      <c r="I242" s="81"/>
      <c r="O242" s="5"/>
      <c r="P242" s="114"/>
      <c r="Q242" s="115"/>
    </row>
    <row r="243" spans="5:17" x14ac:dyDescent="0.3">
      <c r="E243" s="108"/>
      <c r="F243" s="112"/>
      <c r="G243" s="113"/>
      <c r="I243" s="81"/>
      <c r="O243" s="5"/>
      <c r="P243" s="114"/>
      <c r="Q243" s="115"/>
    </row>
    <row r="244" spans="5:17" x14ac:dyDescent="0.3">
      <c r="E244" s="108"/>
      <c r="F244" s="112"/>
      <c r="G244" s="113"/>
      <c r="I244" s="81"/>
      <c r="O244" s="5"/>
      <c r="P244" s="116"/>
      <c r="Q244" s="115"/>
    </row>
    <row r="245" spans="5:17" x14ac:dyDescent="0.3">
      <c r="E245" s="108"/>
      <c r="F245" s="112"/>
      <c r="G245" s="113"/>
      <c r="I245" s="81"/>
      <c r="O245" s="5"/>
      <c r="P245" s="114"/>
      <c r="Q245" s="115"/>
    </row>
    <row r="246" spans="5:17" x14ac:dyDescent="0.3">
      <c r="E246" s="108"/>
      <c r="F246" s="112"/>
      <c r="G246" s="113"/>
      <c r="I246" s="81"/>
      <c r="O246" s="5"/>
      <c r="P246" s="114"/>
      <c r="Q246" s="115"/>
    </row>
    <row r="247" spans="5:17" x14ac:dyDescent="0.3">
      <c r="E247" s="108"/>
      <c r="F247" s="112"/>
      <c r="G247" s="113"/>
      <c r="I247" s="81"/>
      <c r="O247" s="5"/>
      <c r="P247" s="114"/>
      <c r="Q247" s="115"/>
    </row>
    <row r="248" spans="5:17" x14ac:dyDescent="0.3">
      <c r="E248" s="108"/>
      <c r="F248" s="112"/>
      <c r="G248" s="113"/>
      <c r="I248" s="81"/>
      <c r="O248" s="5"/>
      <c r="P248" s="114"/>
      <c r="Q248" s="115"/>
    </row>
    <row r="249" spans="5:17" x14ac:dyDescent="0.3">
      <c r="E249" s="108"/>
      <c r="F249" s="112"/>
      <c r="G249" s="113"/>
      <c r="I249" s="81"/>
      <c r="O249" s="5"/>
      <c r="P249" s="114"/>
      <c r="Q249" s="115"/>
    </row>
    <row r="250" spans="5:17" x14ac:dyDescent="0.3">
      <c r="E250" s="108"/>
      <c r="F250" s="112"/>
      <c r="G250" s="113"/>
      <c r="I250" s="81"/>
      <c r="O250" s="5"/>
      <c r="P250" s="114"/>
      <c r="Q250" s="115"/>
    </row>
    <row r="251" spans="5:17" x14ac:dyDescent="0.3">
      <c r="E251" s="108"/>
      <c r="F251" s="112"/>
      <c r="G251" s="113"/>
      <c r="I251" s="81"/>
      <c r="O251" s="5"/>
      <c r="P251" s="114"/>
      <c r="Q251" s="115"/>
    </row>
    <row r="252" spans="5:17" x14ac:dyDescent="0.3">
      <c r="E252" s="108"/>
      <c r="F252" s="112"/>
      <c r="G252" s="113"/>
      <c r="I252" s="81"/>
      <c r="O252" s="5"/>
      <c r="P252" s="114"/>
      <c r="Q252" s="115"/>
    </row>
    <row r="253" spans="5:17" x14ac:dyDescent="0.3">
      <c r="E253" s="108"/>
      <c r="F253" s="112"/>
      <c r="G253" s="113"/>
      <c r="I253" s="81"/>
      <c r="O253" s="5"/>
      <c r="P253" s="114"/>
      <c r="Q253" s="115"/>
    </row>
    <row r="254" spans="5:17" x14ac:dyDescent="0.3">
      <c r="E254" s="108"/>
      <c r="F254" s="112"/>
      <c r="G254" s="113"/>
      <c r="I254" s="81"/>
      <c r="O254" s="5"/>
      <c r="P254" s="116"/>
      <c r="Q254" s="115"/>
    </row>
    <row r="255" spans="5:17" x14ac:dyDescent="0.3">
      <c r="E255" s="108"/>
      <c r="F255" s="112"/>
      <c r="G255" s="113"/>
      <c r="I255" s="81"/>
      <c r="O255" s="5"/>
      <c r="P255" s="114"/>
      <c r="Q255" s="115"/>
    </row>
    <row r="256" spans="5:17" x14ac:dyDescent="0.3">
      <c r="E256" s="108"/>
      <c r="F256" s="112"/>
      <c r="G256" s="113"/>
      <c r="I256" s="81"/>
      <c r="O256" s="5"/>
      <c r="P256" s="114"/>
      <c r="Q256" s="115"/>
    </row>
    <row r="257" spans="5:17" x14ac:dyDescent="0.3">
      <c r="E257" s="108"/>
      <c r="F257" s="112"/>
      <c r="G257" s="113"/>
      <c r="I257" s="81"/>
      <c r="O257" s="5"/>
      <c r="P257" s="114"/>
      <c r="Q257" s="115"/>
    </row>
    <row r="258" spans="5:17" x14ac:dyDescent="0.3">
      <c r="E258" s="108"/>
      <c r="F258" s="112"/>
      <c r="G258" s="113"/>
      <c r="I258" s="81"/>
      <c r="O258" s="5"/>
      <c r="P258" s="114"/>
      <c r="Q258" s="115"/>
    </row>
    <row r="259" spans="5:17" x14ac:dyDescent="0.3">
      <c r="E259" s="108"/>
      <c r="F259" s="112"/>
      <c r="G259" s="113"/>
      <c r="I259" s="81"/>
      <c r="O259" s="5"/>
      <c r="P259" s="114"/>
      <c r="Q259" s="115"/>
    </row>
    <row r="260" spans="5:17" x14ac:dyDescent="0.3">
      <c r="E260" s="108"/>
      <c r="F260" s="112"/>
      <c r="G260" s="113"/>
      <c r="I260" s="81"/>
      <c r="O260" s="5"/>
      <c r="P260" s="114"/>
      <c r="Q260" s="115"/>
    </row>
    <row r="261" spans="5:17" x14ac:dyDescent="0.3">
      <c r="E261" s="108"/>
      <c r="F261" s="112"/>
      <c r="G261" s="113"/>
      <c r="I261" s="81"/>
      <c r="O261" s="5"/>
      <c r="P261" s="114"/>
      <c r="Q261" s="115"/>
    </row>
    <row r="262" spans="5:17" x14ac:dyDescent="0.3">
      <c r="E262" s="108"/>
      <c r="F262" s="112"/>
      <c r="G262" s="113"/>
      <c r="I262" s="81"/>
      <c r="O262" s="5"/>
      <c r="P262" s="114"/>
      <c r="Q262" s="115"/>
    </row>
    <row r="263" spans="5:17" x14ac:dyDescent="0.3">
      <c r="E263" s="108"/>
      <c r="F263" s="112"/>
      <c r="G263" s="113"/>
      <c r="I263" s="81"/>
      <c r="O263" s="5"/>
      <c r="P263" s="114"/>
      <c r="Q263" s="115"/>
    </row>
    <row r="264" spans="5:17" x14ac:dyDescent="0.3">
      <c r="E264" s="108"/>
      <c r="F264" s="112"/>
      <c r="G264" s="113"/>
      <c r="I264" s="81"/>
      <c r="O264" s="5"/>
      <c r="P264" s="114"/>
      <c r="Q264" s="115"/>
    </row>
    <row r="265" spans="5:17" x14ac:dyDescent="0.3">
      <c r="E265" s="108"/>
      <c r="F265" s="112"/>
      <c r="G265" s="113"/>
      <c r="I265" s="81"/>
      <c r="O265" s="5"/>
      <c r="P265" s="114"/>
      <c r="Q265" s="115"/>
    </row>
    <row r="266" spans="5:17" x14ac:dyDescent="0.3">
      <c r="E266" s="108"/>
      <c r="F266" s="112"/>
      <c r="G266" s="113"/>
      <c r="I266" s="81"/>
      <c r="O266" s="5"/>
      <c r="P266" s="114"/>
      <c r="Q266" s="115"/>
    </row>
    <row r="267" spans="5:17" x14ac:dyDescent="0.3">
      <c r="E267" s="108"/>
      <c r="F267" s="112"/>
      <c r="G267" s="113"/>
      <c r="I267" s="81"/>
      <c r="O267" s="5"/>
      <c r="P267" s="114"/>
      <c r="Q267" s="115"/>
    </row>
    <row r="268" spans="5:17" x14ac:dyDescent="0.3">
      <c r="E268" s="108"/>
      <c r="F268" s="112"/>
      <c r="G268" s="113"/>
      <c r="I268" s="81"/>
      <c r="O268" s="5"/>
      <c r="P268" s="114"/>
      <c r="Q268" s="115"/>
    </row>
    <row r="269" spans="5:17" x14ac:dyDescent="0.3">
      <c r="E269" s="108"/>
      <c r="F269" s="112"/>
      <c r="G269" s="113"/>
      <c r="I269" s="81"/>
      <c r="O269" s="5"/>
      <c r="P269" s="114"/>
      <c r="Q269" s="115"/>
    </row>
    <row r="270" spans="5:17" x14ac:dyDescent="0.3">
      <c r="E270" s="108"/>
      <c r="F270" s="112"/>
      <c r="G270" s="113"/>
      <c r="I270" s="81"/>
      <c r="O270" s="5"/>
      <c r="P270" s="114"/>
      <c r="Q270" s="115"/>
    </row>
    <row r="271" spans="5:17" x14ac:dyDescent="0.3">
      <c r="E271" s="108"/>
      <c r="F271" s="112"/>
      <c r="G271" s="113"/>
      <c r="I271" s="81"/>
      <c r="O271" s="5"/>
      <c r="P271" s="114"/>
      <c r="Q271" s="115"/>
    </row>
    <row r="272" spans="5:17" x14ac:dyDescent="0.3">
      <c r="E272" s="108"/>
      <c r="F272" s="112"/>
      <c r="G272" s="113"/>
      <c r="I272" s="81"/>
      <c r="O272" s="5"/>
      <c r="P272" s="114"/>
      <c r="Q272" s="115"/>
    </row>
    <row r="273" spans="5:17" x14ac:dyDescent="0.3">
      <c r="E273" s="108"/>
      <c r="F273" s="112"/>
      <c r="G273" s="113"/>
      <c r="I273" s="81"/>
      <c r="O273" s="5"/>
      <c r="P273" s="114"/>
      <c r="Q273" s="115"/>
    </row>
    <row r="274" spans="5:17" x14ac:dyDescent="0.3">
      <c r="E274" s="108"/>
      <c r="F274" s="112"/>
      <c r="G274" s="113"/>
      <c r="I274" s="81"/>
      <c r="O274" s="5"/>
      <c r="P274" s="114"/>
      <c r="Q274" s="115"/>
    </row>
    <row r="275" spans="5:17" x14ac:dyDescent="0.3">
      <c r="E275" s="108"/>
      <c r="F275" s="112"/>
      <c r="G275" s="113"/>
      <c r="I275" s="81"/>
      <c r="O275" s="5"/>
      <c r="P275" s="114"/>
      <c r="Q275" s="115"/>
    </row>
    <row r="276" spans="5:17" x14ac:dyDescent="0.3">
      <c r="E276" s="108"/>
      <c r="F276" s="112"/>
      <c r="G276" s="113"/>
      <c r="I276" s="81"/>
      <c r="O276" s="5"/>
      <c r="P276" s="114"/>
      <c r="Q276" s="115"/>
    </row>
    <row r="277" spans="5:17" x14ac:dyDescent="0.3">
      <c r="E277" s="108"/>
      <c r="F277" s="112"/>
      <c r="G277" s="113"/>
      <c r="I277" s="81"/>
      <c r="O277" s="5"/>
      <c r="P277" s="114"/>
      <c r="Q277" s="115"/>
    </row>
    <row r="278" spans="5:17" x14ac:dyDescent="0.3">
      <c r="E278" s="108"/>
      <c r="F278" s="112"/>
      <c r="G278" s="113"/>
      <c r="I278" s="81"/>
      <c r="O278" s="5"/>
      <c r="P278" s="114"/>
      <c r="Q278" s="115"/>
    </row>
    <row r="279" spans="5:17" x14ac:dyDescent="0.3">
      <c r="E279" s="108"/>
      <c r="F279" s="112"/>
      <c r="G279" s="113"/>
      <c r="I279" s="81"/>
      <c r="O279" s="5"/>
      <c r="P279" s="114"/>
      <c r="Q279" s="115"/>
    </row>
    <row r="280" spans="5:17" x14ac:dyDescent="0.3">
      <c r="E280" s="108"/>
      <c r="F280" s="112"/>
      <c r="G280" s="113"/>
      <c r="I280" s="81"/>
      <c r="O280" s="5"/>
      <c r="P280" s="114"/>
      <c r="Q280" s="115"/>
    </row>
    <row r="281" spans="5:17" x14ac:dyDescent="0.3">
      <c r="E281" s="108"/>
      <c r="F281" s="112"/>
      <c r="G281" s="113"/>
      <c r="I281" s="81"/>
      <c r="O281" s="5"/>
      <c r="P281" s="114"/>
      <c r="Q281" s="115"/>
    </row>
    <row r="282" spans="5:17" x14ac:dyDescent="0.3">
      <c r="E282" s="108"/>
      <c r="F282" s="112"/>
      <c r="G282" s="113"/>
      <c r="I282" s="81"/>
      <c r="O282" s="5"/>
      <c r="P282" s="114"/>
      <c r="Q282" s="115"/>
    </row>
    <row r="283" spans="5:17" x14ac:dyDescent="0.3">
      <c r="E283" s="108"/>
      <c r="F283" s="112"/>
      <c r="G283" s="113"/>
      <c r="I283" s="81"/>
      <c r="O283" s="5"/>
      <c r="P283" s="114"/>
      <c r="Q283" s="115"/>
    </row>
    <row r="284" spans="5:17" x14ac:dyDescent="0.3">
      <c r="E284" s="108"/>
      <c r="F284" s="112"/>
      <c r="G284" s="113"/>
      <c r="I284" s="81"/>
      <c r="O284" s="5"/>
      <c r="P284" s="114"/>
      <c r="Q284" s="115"/>
    </row>
    <row r="285" spans="5:17" x14ac:dyDescent="0.3">
      <c r="E285" s="108"/>
      <c r="F285" s="112"/>
      <c r="G285" s="113"/>
      <c r="I285" s="81"/>
      <c r="O285" s="5"/>
      <c r="P285" s="114"/>
      <c r="Q285" s="115"/>
    </row>
    <row r="286" spans="5:17" x14ac:dyDescent="0.3">
      <c r="E286" s="108"/>
      <c r="F286" s="112"/>
      <c r="G286" s="113"/>
      <c r="I286" s="81"/>
      <c r="O286" s="5"/>
      <c r="P286" s="114"/>
      <c r="Q286" s="115"/>
    </row>
    <row r="287" spans="5:17" x14ac:dyDescent="0.3">
      <c r="E287" s="108"/>
      <c r="F287" s="112"/>
      <c r="G287" s="113"/>
      <c r="I287" s="81"/>
      <c r="O287" s="5"/>
      <c r="P287" s="114"/>
      <c r="Q287" s="115"/>
    </row>
    <row r="288" spans="5:17" x14ac:dyDescent="0.3">
      <c r="E288" s="108"/>
      <c r="F288" s="112"/>
      <c r="G288" s="113"/>
      <c r="I288" s="81"/>
      <c r="O288" s="5"/>
      <c r="P288" s="114"/>
      <c r="Q288" s="115"/>
    </row>
    <row r="289" spans="5:17" x14ac:dyDescent="0.3">
      <c r="E289" s="108"/>
      <c r="F289" s="112"/>
      <c r="G289" s="113"/>
      <c r="I289" s="81"/>
      <c r="O289" s="5"/>
      <c r="P289" s="114"/>
      <c r="Q289" s="115"/>
    </row>
    <row r="290" spans="5:17" x14ac:dyDescent="0.3">
      <c r="E290" s="108"/>
      <c r="F290" s="112"/>
      <c r="G290" s="113"/>
      <c r="I290" s="81"/>
      <c r="O290" s="5"/>
      <c r="P290" s="114"/>
      <c r="Q290" s="115"/>
    </row>
    <row r="291" spans="5:17" x14ac:dyDescent="0.3">
      <c r="E291" s="108"/>
      <c r="F291" s="112"/>
      <c r="G291" s="113"/>
      <c r="I291" s="81"/>
      <c r="O291" s="5"/>
      <c r="P291" s="114"/>
      <c r="Q291" s="115"/>
    </row>
    <row r="292" spans="5:17" x14ac:dyDescent="0.3">
      <c r="E292" s="108"/>
      <c r="F292" s="112"/>
      <c r="G292" s="113"/>
      <c r="I292" s="81"/>
      <c r="O292" s="119"/>
      <c r="P292" s="116"/>
      <c r="Q292" s="115"/>
    </row>
    <row r="293" spans="5:17" x14ac:dyDescent="0.3">
      <c r="E293" s="108"/>
      <c r="F293" s="112"/>
      <c r="G293" s="113"/>
      <c r="I293" s="81"/>
      <c r="O293" s="5"/>
      <c r="P293" s="114"/>
      <c r="Q293" s="115"/>
    </row>
    <row r="294" spans="5:17" x14ac:dyDescent="0.3">
      <c r="E294" s="108"/>
      <c r="F294" s="112"/>
      <c r="G294" s="113"/>
      <c r="I294" s="81"/>
      <c r="O294" s="5"/>
      <c r="P294" s="114"/>
      <c r="Q294" s="115"/>
    </row>
    <row r="295" spans="5:17" x14ac:dyDescent="0.3">
      <c r="E295" s="108"/>
      <c r="F295" s="112"/>
      <c r="G295" s="113"/>
      <c r="I295" s="81"/>
      <c r="O295" s="5"/>
      <c r="P295" s="114"/>
      <c r="Q295" s="115"/>
    </row>
    <row r="296" spans="5:17" x14ac:dyDescent="0.3">
      <c r="E296" s="108"/>
      <c r="F296" s="112"/>
      <c r="G296" s="113"/>
      <c r="I296" s="81"/>
      <c r="O296" s="5"/>
      <c r="P296" s="114"/>
      <c r="Q296" s="115"/>
    </row>
    <row r="297" spans="5:17" x14ac:dyDescent="0.3">
      <c r="E297" s="108"/>
      <c r="F297" s="112"/>
      <c r="G297" s="113"/>
      <c r="I297" s="81"/>
      <c r="O297" s="5"/>
      <c r="P297" s="116"/>
      <c r="Q297" s="115"/>
    </row>
    <row r="298" spans="5:17" x14ac:dyDescent="0.3">
      <c r="E298" s="108"/>
      <c r="F298" s="112"/>
      <c r="G298" s="113"/>
      <c r="I298" s="81"/>
      <c r="O298" s="5"/>
      <c r="P298" s="114"/>
      <c r="Q298" s="115"/>
    </row>
    <row r="299" spans="5:17" x14ac:dyDescent="0.3">
      <c r="E299" s="108"/>
      <c r="F299" s="112"/>
      <c r="G299" s="113"/>
      <c r="I299" s="81"/>
      <c r="O299" s="5"/>
      <c r="P299" s="114"/>
      <c r="Q299" s="115"/>
    </row>
    <row r="300" spans="5:17" x14ac:dyDescent="0.3">
      <c r="E300" s="108"/>
      <c r="F300" s="112"/>
      <c r="G300" s="113"/>
      <c r="I300" s="81"/>
      <c r="O300" s="5"/>
      <c r="P300" s="114"/>
      <c r="Q300" s="115"/>
    </row>
    <row r="301" spans="5:17" x14ac:dyDescent="0.3">
      <c r="E301" s="108"/>
      <c r="F301" s="112"/>
      <c r="G301" s="113"/>
      <c r="I301" s="81"/>
      <c r="O301" s="5"/>
      <c r="P301" s="114"/>
      <c r="Q301" s="115"/>
    </row>
    <row r="302" spans="5:17" x14ac:dyDescent="0.3">
      <c r="E302" s="108"/>
      <c r="F302" s="112"/>
      <c r="G302" s="113"/>
      <c r="I302" s="81"/>
      <c r="O302" s="5"/>
      <c r="P302" s="114"/>
      <c r="Q302" s="115"/>
    </row>
    <row r="303" spans="5:17" x14ac:dyDescent="0.3">
      <c r="E303" s="108"/>
      <c r="F303" s="112"/>
      <c r="G303" s="113"/>
      <c r="I303" s="81"/>
      <c r="O303" s="5"/>
      <c r="P303" s="114"/>
      <c r="Q303" s="115"/>
    </row>
    <row r="304" spans="5:17" x14ac:dyDescent="0.3">
      <c r="E304" s="108"/>
      <c r="F304" s="112"/>
      <c r="G304" s="113"/>
      <c r="I304" s="81"/>
      <c r="O304" s="5"/>
      <c r="P304" s="114"/>
      <c r="Q304" s="115"/>
    </row>
    <row r="305" spans="5:49" x14ac:dyDescent="0.3">
      <c r="E305" s="108"/>
      <c r="F305" s="112"/>
      <c r="G305" s="113"/>
      <c r="I305" s="81"/>
      <c r="O305" s="5"/>
      <c r="P305" s="114"/>
      <c r="Q305" s="115"/>
    </row>
    <row r="306" spans="5:49" x14ac:dyDescent="0.3">
      <c r="E306" s="108"/>
      <c r="F306" s="112"/>
      <c r="G306" s="113"/>
      <c r="I306" s="81"/>
      <c r="O306" s="5"/>
      <c r="P306" s="114"/>
      <c r="Q306" s="115"/>
    </row>
    <row r="307" spans="5:49" x14ac:dyDescent="0.3">
      <c r="E307" s="108"/>
      <c r="F307" s="112"/>
      <c r="G307" s="113"/>
      <c r="I307" s="81"/>
      <c r="O307" s="5"/>
      <c r="P307" s="114"/>
      <c r="Q307" s="11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8"/>
      <c r="F308" s="112"/>
      <c r="G308" s="113"/>
      <c r="I308" s="81"/>
      <c r="O308" s="5"/>
      <c r="P308" s="114"/>
      <c r="Q308" s="11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10"/>
      <c r="G309" s="41"/>
      <c r="O309" s="5"/>
      <c r="P309" s="114"/>
      <c r="Q309" s="11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10"/>
      <c r="G310" s="41"/>
      <c r="O310" s="5"/>
      <c r="P310" s="114"/>
      <c r="Q310" s="11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10"/>
      <c r="G311" s="41"/>
      <c r="O311" s="5"/>
      <c r="P311" s="116"/>
      <c r="Q311" s="11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10"/>
      <c r="G312" s="41"/>
      <c r="O312" s="5"/>
      <c r="P312" s="114"/>
      <c r="Q312" s="11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10"/>
      <c r="G313" s="41"/>
      <c r="O313" s="5"/>
      <c r="P313" s="114"/>
      <c r="Q313" s="11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10"/>
      <c r="G314" s="41"/>
      <c r="O314" s="5"/>
      <c r="P314" s="114"/>
      <c r="Q314" s="11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10"/>
      <c r="G315" s="41"/>
      <c r="O315" s="5"/>
      <c r="P315" s="114"/>
      <c r="Q315" s="11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10"/>
      <c r="G316" s="41"/>
      <c r="O316" s="2"/>
      <c r="P316" s="110"/>
      <c r="Q316" s="41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10"/>
      <c r="G317" s="41"/>
      <c r="O317" s="2"/>
      <c r="P317" s="110"/>
      <c r="Q317" s="41"/>
    </row>
    <row r="318" spans="5:49" x14ac:dyDescent="0.3">
      <c r="E318" s="2"/>
      <c r="F318" s="110"/>
      <c r="G318" s="41"/>
      <c r="O318" s="2"/>
      <c r="P318" s="110"/>
      <c r="Q318" s="41"/>
    </row>
    <row r="319" spans="5:49" x14ac:dyDescent="0.3">
      <c r="E319" s="2"/>
      <c r="F319" s="110"/>
      <c r="G319" s="41"/>
      <c r="O319" s="2"/>
      <c r="P319" s="110"/>
      <c r="Q319" s="41"/>
    </row>
    <row r="320" spans="5:49" x14ac:dyDescent="0.3">
      <c r="E320" s="2"/>
      <c r="F320" s="110"/>
      <c r="G320" s="41"/>
      <c r="O320" s="2"/>
      <c r="P320" s="110"/>
      <c r="Q320" s="41"/>
    </row>
    <row r="321" spans="5:17" x14ac:dyDescent="0.3">
      <c r="E321" s="2"/>
      <c r="F321" s="110"/>
      <c r="G321" s="41"/>
      <c r="O321" s="2"/>
      <c r="P321" s="110"/>
      <c r="Q321" s="41"/>
    </row>
    <row r="322" spans="5:17" x14ac:dyDescent="0.3">
      <c r="E322" s="2"/>
      <c r="F322" s="110"/>
      <c r="G322" s="41"/>
      <c r="O322" s="2"/>
      <c r="P322" s="110"/>
      <c r="Q322" s="41"/>
    </row>
    <row r="323" spans="5:17" x14ac:dyDescent="0.3">
      <c r="E323" s="2"/>
      <c r="F323" s="110"/>
      <c r="G323" s="41"/>
      <c r="O323" s="2"/>
      <c r="P323" s="110"/>
      <c r="Q323" s="41"/>
    </row>
    <row r="324" spans="5:17" x14ac:dyDescent="0.3">
      <c r="E324" s="2"/>
      <c r="F324" s="110"/>
      <c r="G324" s="41"/>
      <c r="O324" s="2"/>
      <c r="P324" s="110"/>
      <c r="Q324" s="41"/>
    </row>
    <row r="325" spans="5:17" x14ac:dyDescent="0.3">
      <c r="E325" s="2"/>
      <c r="F325" s="110"/>
      <c r="G325" s="41"/>
      <c r="O325" s="2"/>
      <c r="P325" s="110"/>
      <c r="Q325" s="41"/>
    </row>
    <row r="326" spans="5:17" x14ac:dyDescent="0.3">
      <c r="E326" s="2"/>
      <c r="F326" s="110"/>
      <c r="G326" s="41"/>
      <c r="O326" s="2"/>
      <c r="P326" s="110"/>
      <c r="Q326" s="41"/>
    </row>
    <row r="327" spans="5:17" x14ac:dyDescent="0.3">
      <c r="E327" s="2"/>
      <c r="F327" s="110"/>
      <c r="G327" s="41"/>
      <c r="O327" s="2"/>
      <c r="P327" s="110"/>
      <c r="Q327" s="41"/>
    </row>
    <row r="328" spans="5:17" x14ac:dyDescent="0.3">
      <c r="E328" s="2"/>
      <c r="F328" s="110"/>
      <c r="G328" s="41"/>
      <c r="O328" s="2"/>
      <c r="P328" s="110"/>
      <c r="Q328" s="41"/>
    </row>
    <row r="329" spans="5:17" x14ac:dyDescent="0.3">
      <c r="E329" s="2"/>
      <c r="F329" s="110"/>
      <c r="G329" s="41"/>
      <c r="O329" s="2"/>
      <c r="P329" s="110"/>
      <c r="Q329" s="41"/>
    </row>
    <row r="330" spans="5:17" x14ac:dyDescent="0.3">
      <c r="E330" s="2"/>
      <c r="F330" s="110"/>
      <c r="G330" s="41"/>
      <c r="O330" s="2"/>
      <c r="P330" s="110"/>
      <c r="Q330" s="41"/>
    </row>
    <row r="331" spans="5:17" x14ac:dyDescent="0.3">
      <c r="E331" s="2"/>
      <c r="F331" s="110"/>
      <c r="G331" s="41"/>
      <c r="O331" s="2"/>
      <c r="P331" s="110"/>
      <c r="Q331" s="41"/>
    </row>
    <row r="332" spans="5:17" x14ac:dyDescent="0.3">
      <c r="E332" s="2"/>
      <c r="F332" s="110"/>
      <c r="G332" s="41"/>
      <c r="O332" s="2"/>
      <c r="P332" s="110"/>
      <c r="Q332" s="41"/>
    </row>
    <row r="333" spans="5:17" x14ac:dyDescent="0.3">
      <c r="E333" s="2"/>
      <c r="F333" s="110"/>
      <c r="G333" s="41"/>
      <c r="O333" s="2"/>
      <c r="P333" s="110"/>
      <c r="Q333" s="41"/>
    </row>
    <row r="334" spans="5:17" x14ac:dyDescent="0.3">
      <c r="E334" s="2"/>
      <c r="F334" s="110"/>
      <c r="G334" s="41"/>
      <c r="O334" s="2"/>
      <c r="P334" s="110"/>
      <c r="Q334" s="41"/>
    </row>
    <row r="335" spans="5:17" x14ac:dyDescent="0.3">
      <c r="E335" s="2"/>
      <c r="F335" s="110"/>
      <c r="G335" s="41"/>
      <c r="O335" s="2"/>
      <c r="P335" s="110"/>
      <c r="Q335" s="41"/>
    </row>
    <row r="336" spans="5:17" x14ac:dyDescent="0.3">
      <c r="E336" s="2"/>
      <c r="F336" s="110"/>
      <c r="G336" s="41"/>
      <c r="O336" s="2"/>
      <c r="P336" s="110"/>
      <c r="Q336" s="41"/>
    </row>
    <row r="337" spans="5:17" x14ac:dyDescent="0.3">
      <c r="E337" s="2"/>
      <c r="F337" s="110"/>
      <c r="G337" s="41"/>
      <c r="O337" s="2"/>
      <c r="P337" s="110"/>
      <c r="Q337" s="41"/>
    </row>
    <row r="338" spans="5:17" x14ac:dyDescent="0.3">
      <c r="E338" s="2"/>
      <c r="F338" s="110"/>
      <c r="G338" s="41"/>
      <c r="O338" s="2"/>
      <c r="P338" s="110"/>
      <c r="Q338" s="41"/>
    </row>
    <row r="339" spans="5:17" x14ac:dyDescent="0.3">
      <c r="E339" s="2"/>
      <c r="F339" s="110"/>
      <c r="G339" s="41"/>
      <c r="O339" s="2"/>
      <c r="P339" s="110"/>
      <c r="Q339" s="41"/>
    </row>
    <row r="340" spans="5:17" x14ac:dyDescent="0.3">
      <c r="E340" s="2"/>
      <c r="F340" s="110"/>
      <c r="G340" s="41"/>
      <c r="O340" s="2"/>
      <c r="P340" s="110"/>
      <c r="Q340" s="41"/>
    </row>
    <row r="341" spans="5:17" x14ac:dyDescent="0.3">
      <c r="E341" s="2"/>
      <c r="F341" s="110"/>
      <c r="G341" s="41"/>
      <c r="O341" s="2"/>
      <c r="P341" s="110"/>
      <c r="Q341" s="41"/>
    </row>
    <row r="342" spans="5:17" x14ac:dyDescent="0.3">
      <c r="E342" s="2"/>
      <c r="F342" s="110"/>
      <c r="G342" s="41"/>
      <c r="O342" s="2"/>
      <c r="P342" s="110"/>
      <c r="Q342" s="41"/>
    </row>
    <row r="343" spans="5:17" x14ac:dyDescent="0.3">
      <c r="E343" s="2"/>
      <c r="F343" s="110"/>
      <c r="G343" s="41"/>
      <c r="O343" s="2"/>
      <c r="P343" s="110"/>
      <c r="Q343" s="41"/>
    </row>
    <row r="344" spans="5:17" x14ac:dyDescent="0.3">
      <c r="E344" s="2"/>
      <c r="F344" s="110"/>
      <c r="G344" s="41"/>
      <c r="O344" s="2"/>
      <c r="P344" s="110"/>
      <c r="Q344" s="41"/>
    </row>
    <row r="345" spans="5:17" x14ac:dyDescent="0.3">
      <c r="E345" s="2"/>
      <c r="F345" s="110"/>
      <c r="G345" s="41"/>
      <c r="O345" s="2"/>
      <c r="P345" s="110"/>
      <c r="Q345" s="41"/>
    </row>
    <row r="346" spans="5:17" x14ac:dyDescent="0.3">
      <c r="E346" s="2"/>
      <c r="F346" s="110"/>
      <c r="G346" s="41"/>
      <c r="O346" s="2"/>
      <c r="P346" s="110"/>
      <c r="Q346" s="41"/>
    </row>
    <row r="347" spans="5:17" x14ac:dyDescent="0.3">
      <c r="E347" s="2"/>
      <c r="F347" s="110"/>
      <c r="G347" s="41"/>
      <c r="O347" s="2"/>
      <c r="P347" s="110"/>
      <c r="Q347" s="41"/>
    </row>
    <row r="348" spans="5:17" x14ac:dyDescent="0.3">
      <c r="E348" s="2"/>
      <c r="F348" s="110"/>
      <c r="G348" s="41"/>
      <c r="O348" s="2"/>
      <c r="P348" s="110"/>
      <c r="Q348" s="41"/>
    </row>
    <row r="349" spans="5:17" x14ac:dyDescent="0.3">
      <c r="E349" s="2"/>
      <c r="F349" s="110"/>
      <c r="G349" s="41"/>
      <c r="O349" s="2"/>
      <c r="P349" s="110"/>
      <c r="Q349" s="41"/>
    </row>
    <row r="350" spans="5:17" x14ac:dyDescent="0.3">
      <c r="E350" s="2"/>
      <c r="F350" s="110"/>
      <c r="G350" s="41"/>
      <c r="O350" s="2"/>
      <c r="P350" s="110"/>
      <c r="Q350" s="41"/>
    </row>
    <row r="351" spans="5:17" x14ac:dyDescent="0.3">
      <c r="E351" s="2"/>
      <c r="F351" s="110"/>
      <c r="G351" s="41"/>
      <c r="O351" s="2"/>
      <c r="P351" s="110"/>
      <c r="Q351" s="41"/>
    </row>
    <row r="352" spans="5:17" x14ac:dyDescent="0.3">
      <c r="E352" s="2"/>
      <c r="F352" s="110"/>
      <c r="G352" s="41"/>
      <c r="O352" s="2"/>
      <c r="P352" s="110"/>
      <c r="Q352" s="41"/>
    </row>
    <row r="353" spans="5:17" x14ac:dyDescent="0.3">
      <c r="E353" s="2"/>
      <c r="F353" s="110"/>
      <c r="G353" s="41"/>
      <c r="O353" s="2"/>
      <c r="P353" s="110"/>
      <c r="Q353" s="41"/>
    </row>
    <row r="354" spans="5:17" x14ac:dyDescent="0.3">
      <c r="E354" s="2"/>
      <c r="F354" s="110"/>
      <c r="G354" s="41"/>
      <c r="O354" s="2"/>
      <c r="P354" s="110"/>
      <c r="Q354" s="41"/>
    </row>
    <row r="355" spans="5:17" x14ac:dyDescent="0.3">
      <c r="E355" s="2"/>
      <c r="F355" s="110"/>
      <c r="G355" s="41"/>
      <c r="O355" s="2"/>
      <c r="P355" s="110"/>
      <c r="Q355" s="41"/>
    </row>
    <row r="356" spans="5:17" x14ac:dyDescent="0.3">
      <c r="E356" s="2"/>
      <c r="F356" s="110"/>
      <c r="G356" s="41"/>
      <c r="O356" s="2"/>
      <c r="P356" s="110"/>
      <c r="Q356" s="41"/>
    </row>
    <row r="357" spans="5:17" x14ac:dyDescent="0.3">
      <c r="E357" s="2"/>
      <c r="F357" s="110"/>
      <c r="G357" s="41"/>
      <c r="O357" s="2"/>
      <c r="P357" s="110"/>
      <c r="Q357" s="41"/>
    </row>
    <row r="358" spans="5:17" x14ac:dyDescent="0.3">
      <c r="E358" s="2"/>
      <c r="F358" s="110"/>
      <c r="G358" s="41"/>
      <c r="O358" s="2"/>
      <c r="P358" s="110"/>
      <c r="Q358" s="41"/>
    </row>
    <row r="359" spans="5:17" x14ac:dyDescent="0.3">
      <c r="E359" s="2"/>
      <c r="F359" s="110"/>
      <c r="G359" s="41"/>
      <c r="O359" s="2"/>
      <c r="P359" s="110"/>
      <c r="Q359" s="41"/>
    </row>
    <row r="360" spans="5:17" x14ac:dyDescent="0.3">
      <c r="E360" s="2"/>
      <c r="F360" s="110"/>
      <c r="G360" s="41"/>
      <c r="O360" s="2"/>
      <c r="P360" s="110"/>
      <c r="Q360" s="41"/>
    </row>
    <row r="361" spans="5:17" x14ac:dyDescent="0.3">
      <c r="E361" s="2"/>
      <c r="F361" s="110"/>
      <c r="G361" s="41"/>
      <c r="O361" s="2"/>
      <c r="P361" s="110"/>
      <c r="Q361" s="41"/>
    </row>
    <row r="362" spans="5:17" x14ac:dyDescent="0.3">
      <c r="E362" s="2"/>
      <c r="F362" s="110"/>
      <c r="G362" s="41"/>
      <c r="O362" s="2"/>
      <c r="P362" s="110"/>
      <c r="Q362" s="41"/>
    </row>
    <row r="363" spans="5:17" x14ac:dyDescent="0.3">
      <c r="E363" s="2"/>
      <c r="F363" s="110"/>
      <c r="G363" s="41"/>
      <c r="O363" s="2"/>
      <c r="P363" s="110"/>
      <c r="Q363" s="41"/>
    </row>
    <row r="364" spans="5:17" x14ac:dyDescent="0.3">
      <c r="E364" s="2"/>
      <c r="F364" s="110"/>
      <c r="G364" s="41"/>
      <c r="O364" s="2"/>
      <c r="P364" s="110"/>
      <c r="Q364" s="41"/>
    </row>
    <row r="365" spans="5:17" x14ac:dyDescent="0.3">
      <c r="E365" s="2"/>
      <c r="F365" s="110"/>
      <c r="G365" s="41"/>
      <c r="O365" s="2"/>
      <c r="P365" s="110"/>
      <c r="Q365" s="41"/>
    </row>
    <row r="366" spans="5:17" x14ac:dyDescent="0.3">
      <c r="E366" s="2"/>
      <c r="F366" s="110"/>
      <c r="G366" s="41"/>
      <c r="O366" s="2"/>
      <c r="P366" s="110"/>
      <c r="Q366" s="41"/>
    </row>
    <row r="367" spans="5:17" x14ac:dyDescent="0.3">
      <c r="E367" s="2"/>
      <c r="F367" s="110"/>
      <c r="G367" s="41"/>
      <c r="O367" s="2"/>
      <c r="P367" s="110"/>
      <c r="Q367" s="41"/>
    </row>
    <row r="368" spans="5:17" x14ac:dyDescent="0.3">
      <c r="E368" s="2"/>
      <c r="F368" s="110"/>
      <c r="G368" s="41"/>
      <c r="O368" s="2"/>
      <c r="P368" s="110"/>
      <c r="Q368" s="41"/>
    </row>
    <row r="369" spans="5:17" x14ac:dyDescent="0.3">
      <c r="E369" s="2"/>
      <c r="F369" s="110"/>
      <c r="G369" s="41"/>
      <c r="O369" s="2"/>
      <c r="P369" s="110"/>
      <c r="Q369" s="41"/>
    </row>
    <row r="370" spans="5:17" x14ac:dyDescent="0.3">
      <c r="E370" s="2"/>
      <c r="F370" s="110"/>
      <c r="G370" s="41"/>
      <c r="O370" s="2"/>
      <c r="P370" s="110"/>
      <c r="Q370" s="41"/>
    </row>
    <row r="371" spans="5:17" x14ac:dyDescent="0.3">
      <c r="E371" s="2"/>
      <c r="F371" s="110"/>
      <c r="G371" s="41"/>
      <c r="O371" s="2"/>
      <c r="P371" s="110"/>
      <c r="Q371" s="41"/>
    </row>
    <row r="372" spans="5:17" x14ac:dyDescent="0.3">
      <c r="E372" s="2"/>
      <c r="F372" s="110"/>
      <c r="G372" s="41"/>
      <c r="O372" s="2"/>
      <c r="P372" s="110"/>
      <c r="Q372" s="41"/>
    </row>
    <row r="373" spans="5:17" x14ac:dyDescent="0.3">
      <c r="E373" s="2"/>
      <c r="F373" s="110"/>
      <c r="G373" s="41"/>
      <c r="O373" s="2"/>
      <c r="P373" s="110"/>
      <c r="Q373" s="41"/>
    </row>
    <row r="374" spans="5:17" x14ac:dyDescent="0.3">
      <c r="E374" s="2"/>
      <c r="F374" s="110"/>
      <c r="G374" s="41"/>
      <c r="O374" s="2"/>
      <c r="P374" s="110"/>
      <c r="Q374" s="41"/>
    </row>
    <row r="375" spans="5:17" x14ac:dyDescent="0.3">
      <c r="E375" s="2"/>
      <c r="F375" s="110"/>
      <c r="G375" s="41"/>
      <c r="O375" s="2"/>
      <c r="P375" s="110"/>
      <c r="Q375" s="41"/>
    </row>
    <row r="376" spans="5:17" x14ac:dyDescent="0.3">
      <c r="E376" s="2"/>
      <c r="F376" s="110"/>
      <c r="G376" s="41"/>
      <c r="O376" s="2"/>
      <c r="P376" s="110"/>
      <c r="Q376" s="41"/>
    </row>
    <row r="377" spans="5:17" x14ac:dyDescent="0.3">
      <c r="E377" s="2"/>
      <c r="F377" s="110"/>
      <c r="G377" s="41"/>
      <c r="O377" s="2"/>
      <c r="P377" s="110"/>
      <c r="Q377" s="41"/>
    </row>
    <row r="378" spans="5:17" x14ac:dyDescent="0.3">
      <c r="E378" s="2"/>
      <c r="F378" s="110"/>
      <c r="G378" s="41"/>
      <c r="O378" s="2"/>
      <c r="P378" s="110"/>
      <c r="Q378" s="41"/>
    </row>
    <row r="379" spans="5:17" x14ac:dyDescent="0.3">
      <c r="E379" s="2"/>
      <c r="F379" s="110"/>
      <c r="G379" s="41"/>
      <c r="O379" s="2"/>
      <c r="P379" s="110"/>
      <c r="Q379" s="41"/>
    </row>
    <row r="380" spans="5:17" x14ac:dyDescent="0.3">
      <c r="E380" s="2"/>
      <c r="F380" s="110"/>
      <c r="G380" s="41"/>
      <c r="O380" s="2"/>
      <c r="P380" s="110"/>
      <c r="Q380" s="41"/>
    </row>
    <row r="381" spans="5:17" x14ac:dyDescent="0.3">
      <c r="E381" s="2"/>
      <c r="F381" s="110"/>
      <c r="G381" s="41"/>
      <c r="O381" s="2"/>
      <c r="P381" s="110"/>
      <c r="Q381" s="41"/>
    </row>
    <row r="382" spans="5:17" x14ac:dyDescent="0.3">
      <c r="E382" s="2"/>
      <c r="F382" s="110"/>
      <c r="G382" s="41"/>
      <c r="O382" s="2"/>
      <c r="P382" s="110"/>
      <c r="Q382" s="41"/>
    </row>
    <row r="383" spans="5:17" x14ac:dyDescent="0.3">
      <c r="E383" s="2"/>
      <c r="F383" s="110"/>
      <c r="G383" s="41"/>
      <c r="O383" s="2"/>
      <c r="P383" s="110"/>
      <c r="Q383" s="41"/>
    </row>
    <row r="384" spans="5:17" x14ac:dyDescent="0.3">
      <c r="E384" s="2"/>
      <c r="F384" s="110"/>
      <c r="G384" s="41"/>
      <c r="O384" s="2"/>
      <c r="P384" s="110"/>
      <c r="Q384" s="41"/>
    </row>
    <row r="385" spans="5:17" x14ac:dyDescent="0.3">
      <c r="E385" s="2"/>
      <c r="F385" s="110"/>
      <c r="G385" s="41"/>
      <c r="O385" s="2"/>
      <c r="P385" s="110"/>
      <c r="Q385" s="41"/>
    </row>
    <row r="386" spans="5:17" x14ac:dyDescent="0.3">
      <c r="E386" s="2"/>
      <c r="F386" s="110"/>
      <c r="G386" s="41"/>
      <c r="O386" s="2"/>
      <c r="P386" s="110"/>
      <c r="Q386" s="41"/>
    </row>
    <row r="387" spans="5:17" x14ac:dyDescent="0.3">
      <c r="E387" s="2"/>
      <c r="F387" s="110"/>
      <c r="G387" s="41"/>
      <c r="O387" s="2"/>
      <c r="P387" s="110"/>
      <c r="Q387" s="41"/>
    </row>
    <row r="388" spans="5:17" x14ac:dyDescent="0.3">
      <c r="E388" s="2"/>
      <c r="F388" s="110"/>
      <c r="G388" s="41"/>
      <c r="O388" s="2"/>
      <c r="P388" s="110"/>
      <c r="Q388" s="41"/>
    </row>
    <row r="389" spans="5:17" x14ac:dyDescent="0.3">
      <c r="E389" s="2"/>
      <c r="F389" s="110"/>
      <c r="G389" s="41"/>
      <c r="O389" s="2"/>
      <c r="P389" s="110"/>
      <c r="Q389" s="41"/>
    </row>
    <row r="390" spans="5:17" x14ac:dyDescent="0.3">
      <c r="E390" s="2"/>
      <c r="F390" s="110"/>
      <c r="G390" s="41"/>
      <c r="O390" s="2"/>
      <c r="P390" s="110"/>
      <c r="Q390" s="41"/>
    </row>
    <row r="391" spans="5:17" x14ac:dyDescent="0.3">
      <c r="E391" s="2"/>
      <c r="F391" s="110"/>
      <c r="G391" s="41"/>
      <c r="O391" s="2"/>
      <c r="P391" s="110"/>
      <c r="Q391" s="41"/>
    </row>
    <row r="392" spans="5:17" x14ac:dyDescent="0.3">
      <c r="E392" s="2"/>
      <c r="F392" s="110"/>
      <c r="G392" s="41"/>
      <c r="O392" s="2"/>
      <c r="P392" s="110"/>
      <c r="Q392" s="41"/>
    </row>
    <row r="393" spans="5:17" x14ac:dyDescent="0.3">
      <c r="E393" s="2"/>
      <c r="F393" s="110"/>
      <c r="G393" s="41"/>
      <c r="O393" s="2"/>
      <c r="P393" s="110"/>
      <c r="Q393" s="41"/>
    </row>
    <row r="394" spans="5:17" x14ac:dyDescent="0.3">
      <c r="E394" s="2"/>
      <c r="F394" s="110"/>
      <c r="G394" s="41"/>
      <c r="O394" s="2"/>
      <c r="P394" s="110"/>
      <c r="Q394" s="41"/>
    </row>
    <row r="395" spans="5:17" x14ac:dyDescent="0.3">
      <c r="E395" s="2"/>
      <c r="F395" s="110"/>
      <c r="G395" s="41"/>
      <c r="O395" s="2"/>
      <c r="P395" s="110"/>
      <c r="Q395" s="41"/>
    </row>
    <row r="396" spans="5:17" x14ac:dyDescent="0.3">
      <c r="E396" s="2"/>
      <c r="F396" s="110"/>
      <c r="G396" s="41"/>
      <c r="O396" s="2"/>
      <c r="P396" s="110"/>
      <c r="Q396" s="41"/>
    </row>
    <row r="397" spans="5:17" x14ac:dyDescent="0.3">
      <c r="E397" s="2"/>
      <c r="F397" s="110"/>
      <c r="G397" s="41"/>
      <c r="O397" s="2"/>
      <c r="P397" s="110"/>
      <c r="Q397" s="41"/>
    </row>
    <row r="398" spans="5:17" x14ac:dyDescent="0.3">
      <c r="E398" s="2"/>
      <c r="F398" s="110"/>
      <c r="G398" s="41"/>
      <c r="O398" s="2"/>
      <c r="P398" s="110"/>
      <c r="Q398" s="41"/>
    </row>
    <row r="399" spans="5:17" x14ac:dyDescent="0.3">
      <c r="E399" s="2"/>
      <c r="F399" s="110"/>
      <c r="G399" s="41"/>
      <c r="O399" s="2"/>
      <c r="P399" s="110"/>
      <c r="Q399" s="41"/>
    </row>
    <row r="400" spans="5:17" x14ac:dyDescent="0.3">
      <c r="E400" s="2"/>
      <c r="F400" s="110"/>
      <c r="G400" s="41"/>
      <c r="O400" s="2"/>
      <c r="P400" s="110"/>
      <c r="Q400" s="41"/>
    </row>
    <row r="401" spans="5:17" x14ac:dyDescent="0.3">
      <c r="E401" s="2"/>
      <c r="F401" s="110"/>
      <c r="G401" s="41"/>
      <c r="O401" s="2"/>
      <c r="P401" s="110"/>
      <c r="Q401" s="41"/>
    </row>
    <row r="402" spans="5:17" x14ac:dyDescent="0.3">
      <c r="E402" s="2"/>
      <c r="F402" s="110"/>
      <c r="G402" s="41"/>
      <c r="O402" s="2"/>
      <c r="P402" s="110"/>
      <c r="Q402" s="41"/>
    </row>
    <row r="403" spans="5:17" x14ac:dyDescent="0.3">
      <c r="E403" s="2"/>
      <c r="F403" s="110"/>
      <c r="G403" s="41"/>
      <c r="O403" s="2"/>
      <c r="P403" s="110"/>
      <c r="Q403" s="41"/>
    </row>
    <row r="404" spans="5:17" x14ac:dyDescent="0.3">
      <c r="E404" s="2"/>
      <c r="F404" s="110"/>
      <c r="G404" s="41"/>
      <c r="O404" s="2"/>
      <c r="P404" s="110"/>
      <c r="Q404" s="41"/>
    </row>
    <row r="405" spans="5:17" x14ac:dyDescent="0.3">
      <c r="E405" s="2"/>
      <c r="F405" s="110"/>
      <c r="G405" s="41"/>
      <c r="O405" s="2"/>
      <c r="P405" s="110"/>
      <c r="Q405" s="41"/>
    </row>
    <row r="406" spans="5:17" x14ac:dyDescent="0.3">
      <c r="E406" s="2"/>
      <c r="F406" s="110"/>
      <c r="G406" s="41"/>
      <c r="O406" s="2"/>
      <c r="P406" s="110"/>
      <c r="Q406" s="41"/>
    </row>
    <row r="407" spans="5:17" x14ac:dyDescent="0.3">
      <c r="E407" s="2"/>
      <c r="F407" s="110"/>
      <c r="G407" s="41"/>
      <c r="O407" s="2"/>
      <c r="P407" s="110"/>
      <c r="Q407" s="41"/>
    </row>
    <row r="408" spans="5:17" x14ac:dyDescent="0.3">
      <c r="E408" s="2"/>
      <c r="F408" s="110"/>
      <c r="G408" s="41"/>
      <c r="O408" s="2"/>
      <c r="P408" s="110"/>
      <c r="Q408" s="41"/>
    </row>
    <row r="409" spans="5:17" x14ac:dyDescent="0.3">
      <c r="E409" s="2"/>
      <c r="F409" s="110"/>
      <c r="G409" s="41"/>
      <c r="O409" s="2"/>
      <c r="P409" s="110"/>
      <c r="Q409" s="41"/>
    </row>
    <row r="410" spans="5:17" x14ac:dyDescent="0.3">
      <c r="E410" s="2"/>
      <c r="F410" s="110"/>
      <c r="G410" s="41"/>
      <c r="O410" s="2"/>
      <c r="P410" s="110"/>
      <c r="Q410" s="41"/>
    </row>
    <row r="411" spans="5:17" x14ac:dyDescent="0.3">
      <c r="E411" s="2"/>
      <c r="F411" s="110"/>
      <c r="G411" s="41"/>
      <c r="O411" s="2"/>
      <c r="P411" s="110"/>
      <c r="Q411" s="41"/>
    </row>
    <row r="412" spans="5:17" x14ac:dyDescent="0.3">
      <c r="E412" s="2"/>
      <c r="F412" s="110"/>
      <c r="G412" s="41"/>
      <c r="O412" s="2"/>
      <c r="P412" s="110"/>
      <c r="Q412" s="41"/>
    </row>
    <row r="413" spans="5:17" x14ac:dyDescent="0.3">
      <c r="E413" s="2"/>
      <c r="F413" s="110"/>
      <c r="G413" s="41"/>
      <c r="O413" s="2"/>
      <c r="P413" s="110"/>
      <c r="Q413" s="41"/>
    </row>
    <row r="414" spans="5:17" x14ac:dyDescent="0.3">
      <c r="E414" s="2"/>
      <c r="F414" s="110"/>
      <c r="G414" s="41"/>
      <c r="O414" s="2"/>
      <c r="P414" s="110"/>
      <c r="Q414" s="41"/>
    </row>
    <row r="415" spans="5:17" x14ac:dyDescent="0.3">
      <c r="E415" s="2"/>
      <c r="F415" s="110"/>
      <c r="G415" s="41"/>
      <c r="O415" s="2"/>
      <c r="P415" s="110"/>
      <c r="Q415" s="41"/>
    </row>
    <row r="416" spans="5:17" x14ac:dyDescent="0.3">
      <c r="E416" s="2"/>
      <c r="F416" s="110"/>
      <c r="G416" s="41"/>
      <c r="O416" s="2"/>
      <c r="P416" s="110"/>
      <c r="Q416" s="41"/>
    </row>
    <row r="417" spans="5:17" x14ac:dyDescent="0.3">
      <c r="E417" s="2"/>
      <c r="F417" s="110"/>
      <c r="G417" s="41"/>
      <c r="O417" s="2"/>
      <c r="P417" s="110"/>
      <c r="Q417" s="41"/>
    </row>
    <row r="418" spans="5:17" x14ac:dyDescent="0.3">
      <c r="E418" s="2"/>
      <c r="F418" s="110"/>
      <c r="G418" s="41"/>
      <c r="O418" s="2"/>
      <c r="P418" s="110"/>
      <c r="Q418" s="41"/>
    </row>
    <row r="419" spans="5:17" x14ac:dyDescent="0.3">
      <c r="E419" s="2"/>
      <c r="F419" s="110"/>
      <c r="G419" s="41"/>
      <c r="O419" s="2"/>
      <c r="P419" s="110"/>
      <c r="Q419" s="41"/>
    </row>
    <row r="420" spans="5:17" x14ac:dyDescent="0.3">
      <c r="E420" s="2"/>
      <c r="F420" s="110"/>
      <c r="G420" s="41"/>
      <c r="O420" s="2"/>
      <c r="P420" s="110"/>
      <c r="Q420" s="41"/>
    </row>
    <row r="421" spans="5:17" x14ac:dyDescent="0.3">
      <c r="E421" s="2"/>
      <c r="F421" s="110"/>
      <c r="G421" s="41"/>
      <c r="O421" s="2"/>
      <c r="P421" s="110"/>
      <c r="Q421" s="41"/>
    </row>
    <row r="422" spans="5:17" x14ac:dyDescent="0.3">
      <c r="E422" s="2"/>
      <c r="F422" s="110"/>
      <c r="G422" s="41"/>
      <c r="O422" s="2"/>
      <c r="P422" s="110"/>
      <c r="Q422" s="41"/>
    </row>
    <row r="423" spans="5:17" x14ac:dyDescent="0.3">
      <c r="E423" s="2"/>
      <c r="F423" s="110"/>
      <c r="G423" s="41"/>
      <c r="O423" s="2"/>
      <c r="P423" s="110"/>
      <c r="Q423" s="41"/>
    </row>
    <row r="424" spans="5:17" x14ac:dyDescent="0.3">
      <c r="E424" s="2"/>
      <c r="F424" s="110"/>
      <c r="G424" s="41"/>
      <c r="O424" s="2"/>
      <c r="P424" s="110"/>
      <c r="Q424" s="41"/>
    </row>
    <row r="425" spans="5:17" x14ac:dyDescent="0.3">
      <c r="E425" s="2"/>
      <c r="F425" s="110"/>
      <c r="G425" s="41"/>
      <c r="O425" s="2"/>
      <c r="P425" s="110"/>
      <c r="Q425" s="41"/>
    </row>
    <row r="426" spans="5:17" x14ac:dyDescent="0.3">
      <c r="E426" s="2"/>
      <c r="F426" s="110"/>
      <c r="G426" s="41"/>
      <c r="O426" s="2"/>
      <c r="P426" s="110"/>
      <c r="Q426" s="41"/>
    </row>
    <row r="427" spans="5:17" x14ac:dyDescent="0.3">
      <c r="E427" s="2"/>
      <c r="F427" s="110"/>
      <c r="G427" s="41"/>
      <c r="O427" s="2"/>
      <c r="P427" s="110"/>
      <c r="Q427" s="41"/>
    </row>
    <row r="428" spans="5:17" x14ac:dyDescent="0.3">
      <c r="E428" s="2"/>
      <c r="F428" s="110"/>
      <c r="G428" s="41"/>
      <c r="O428" s="2"/>
      <c r="P428" s="110"/>
      <c r="Q428" s="41"/>
    </row>
    <row r="429" spans="5:17" x14ac:dyDescent="0.3">
      <c r="E429" s="2"/>
      <c r="F429" s="110"/>
      <c r="G429" s="41"/>
      <c r="O429" s="2"/>
      <c r="P429" s="110"/>
      <c r="Q429" s="41"/>
    </row>
    <row r="430" spans="5:17" x14ac:dyDescent="0.3">
      <c r="E430" s="2"/>
      <c r="F430" s="110"/>
      <c r="G430" s="41"/>
      <c r="O430" s="2"/>
      <c r="P430" s="110"/>
      <c r="Q430" s="41"/>
    </row>
    <row r="431" spans="5:17" x14ac:dyDescent="0.3">
      <c r="E431" s="2"/>
      <c r="F431" s="110"/>
      <c r="G431" s="41"/>
      <c r="O431" s="2"/>
      <c r="P431" s="110"/>
      <c r="Q431" s="41"/>
    </row>
    <row r="432" spans="5:17" x14ac:dyDescent="0.3">
      <c r="E432" s="2"/>
      <c r="F432" s="110"/>
      <c r="G432" s="41"/>
      <c r="O432" s="2"/>
      <c r="P432" s="110"/>
      <c r="Q432" s="41"/>
    </row>
    <row r="433" spans="5:17" x14ac:dyDescent="0.3">
      <c r="E433" s="2"/>
      <c r="F433" s="110"/>
      <c r="G433" s="41"/>
      <c r="O433" s="2"/>
      <c r="P433" s="110"/>
      <c r="Q433" s="41"/>
    </row>
    <row r="434" spans="5:17" x14ac:dyDescent="0.3">
      <c r="E434" s="2"/>
      <c r="F434" s="110"/>
      <c r="G434" s="41"/>
      <c r="O434" s="2"/>
      <c r="P434" s="110"/>
      <c r="Q434" s="41"/>
    </row>
    <row r="435" spans="5:17" x14ac:dyDescent="0.3">
      <c r="E435" s="2"/>
      <c r="F435" s="110"/>
      <c r="G435" s="41"/>
      <c r="O435" s="2"/>
      <c r="P435" s="110"/>
      <c r="Q435" s="41"/>
    </row>
    <row r="436" spans="5:17" x14ac:dyDescent="0.3">
      <c r="E436" s="2"/>
      <c r="F436" s="110"/>
      <c r="G436" s="41"/>
      <c r="O436" s="2"/>
      <c r="P436" s="110"/>
      <c r="Q436" s="41"/>
    </row>
    <row r="437" spans="5:17" x14ac:dyDescent="0.3">
      <c r="E437" s="2"/>
      <c r="F437" s="110"/>
      <c r="G437" s="41"/>
      <c r="O437" s="2"/>
      <c r="P437" s="110"/>
      <c r="Q437" s="41"/>
    </row>
    <row r="438" spans="5:17" x14ac:dyDescent="0.3">
      <c r="E438" s="2"/>
      <c r="F438" s="110"/>
      <c r="G438" s="41"/>
      <c r="O438" s="2"/>
      <c r="P438" s="110"/>
      <c r="Q438" s="41"/>
    </row>
    <row r="439" spans="5:17" x14ac:dyDescent="0.3">
      <c r="E439" s="2"/>
      <c r="F439" s="110"/>
      <c r="G439" s="41"/>
      <c r="O439" s="2"/>
      <c r="P439" s="110"/>
      <c r="Q439" s="41"/>
    </row>
    <row r="440" spans="5:17" x14ac:dyDescent="0.3">
      <c r="E440" s="2"/>
      <c r="F440" s="110"/>
      <c r="G440" s="41"/>
      <c r="O440" s="2"/>
      <c r="P440" s="110"/>
      <c r="Q440" s="41"/>
    </row>
    <row r="441" spans="5:17" x14ac:dyDescent="0.3">
      <c r="E441" s="2"/>
      <c r="F441" s="110"/>
      <c r="G441" s="41"/>
      <c r="O441" s="2"/>
      <c r="P441" s="110"/>
      <c r="Q441" s="41"/>
    </row>
    <row r="442" spans="5:17" x14ac:dyDescent="0.3">
      <c r="E442" s="2"/>
      <c r="F442" s="110"/>
      <c r="G442" s="41"/>
      <c r="O442" s="2"/>
      <c r="P442" s="110"/>
      <c r="Q442" s="41"/>
    </row>
    <row r="443" spans="5:17" x14ac:dyDescent="0.3">
      <c r="E443" s="2"/>
      <c r="F443" s="110"/>
      <c r="G443" s="41"/>
      <c r="O443" s="2"/>
      <c r="P443" s="110"/>
      <c r="Q443" s="41"/>
    </row>
    <row r="444" spans="5:17" x14ac:dyDescent="0.3">
      <c r="E444" s="2"/>
      <c r="F444" s="110"/>
      <c r="G444" s="41"/>
      <c r="O444" s="2"/>
      <c r="P444" s="110"/>
      <c r="Q444" s="41"/>
    </row>
    <row r="445" spans="5:17" x14ac:dyDescent="0.3">
      <c r="E445" s="2"/>
      <c r="F445" s="110"/>
      <c r="G445" s="41"/>
      <c r="O445" s="2"/>
      <c r="P445" s="110"/>
      <c r="Q445" s="41"/>
    </row>
    <row r="446" spans="5:17" x14ac:dyDescent="0.3">
      <c r="E446" s="2"/>
      <c r="F446" s="110"/>
      <c r="G446" s="41"/>
      <c r="O446" s="2"/>
      <c r="P446" s="110"/>
      <c r="Q446" s="41"/>
    </row>
    <row r="447" spans="5:17" x14ac:dyDescent="0.3">
      <c r="E447" s="2"/>
      <c r="F447" s="110"/>
      <c r="G447" s="41"/>
      <c r="O447" s="2"/>
      <c r="P447" s="110"/>
      <c r="Q447" s="41"/>
    </row>
    <row r="448" spans="5:17" x14ac:dyDescent="0.3">
      <c r="E448" s="2"/>
      <c r="F448" s="110"/>
      <c r="G448" s="41"/>
      <c r="O448" s="2"/>
      <c r="P448" s="110"/>
      <c r="Q448" s="41"/>
    </row>
    <row r="449" spans="5:17" x14ac:dyDescent="0.3">
      <c r="E449" s="2"/>
      <c r="F449" s="110"/>
      <c r="G449" s="41"/>
      <c r="O449" s="2"/>
      <c r="P449" s="110"/>
      <c r="Q449" s="41"/>
    </row>
    <row r="450" spans="5:17" x14ac:dyDescent="0.3">
      <c r="E450" s="2"/>
      <c r="F450" s="110"/>
      <c r="G450" s="41"/>
      <c r="O450" s="2"/>
      <c r="P450" s="110"/>
      <c r="Q450" s="41"/>
    </row>
    <row r="451" spans="5:17" x14ac:dyDescent="0.3">
      <c r="E451" s="2"/>
      <c r="F451" s="110"/>
      <c r="G451" s="41"/>
      <c r="O451" s="2"/>
      <c r="P451" s="110"/>
      <c r="Q451" s="41"/>
    </row>
    <row r="452" spans="5:17" x14ac:dyDescent="0.3">
      <c r="E452" s="2"/>
      <c r="F452" s="110"/>
      <c r="G452" s="41"/>
      <c r="O452" s="2"/>
      <c r="P452" s="110"/>
      <c r="Q452" s="41"/>
    </row>
    <row r="453" spans="5:17" x14ac:dyDescent="0.3">
      <c r="E453" s="2"/>
      <c r="F453" s="110"/>
      <c r="G453" s="41"/>
      <c r="O453" s="2"/>
      <c r="P453" s="110"/>
      <c r="Q453" s="41"/>
    </row>
    <row r="454" spans="5:17" x14ac:dyDescent="0.3">
      <c r="E454" s="2"/>
      <c r="F454" s="110"/>
      <c r="G454" s="41"/>
      <c r="O454" s="2"/>
      <c r="P454" s="110"/>
      <c r="Q454" s="41"/>
    </row>
    <row r="455" spans="5:17" x14ac:dyDescent="0.3">
      <c r="E455" s="2"/>
      <c r="F455" s="110"/>
      <c r="G455" s="41"/>
      <c r="O455" s="2"/>
      <c r="P455" s="110"/>
      <c r="Q455" s="41"/>
    </row>
    <row r="456" spans="5:17" x14ac:dyDescent="0.3">
      <c r="E456" s="2"/>
      <c r="F456" s="110"/>
      <c r="G456" s="41"/>
      <c r="O456" s="2"/>
      <c r="P456" s="110"/>
      <c r="Q456" s="41"/>
    </row>
    <row r="457" spans="5:17" x14ac:dyDescent="0.3">
      <c r="E457" s="2"/>
      <c r="F457" s="110"/>
      <c r="G457" s="41"/>
      <c r="O457" s="2"/>
      <c r="P457" s="110"/>
      <c r="Q457" s="41"/>
    </row>
    <row r="458" spans="5:17" x14ac:dyDescent="0.3">
      <c r="E458" s="2"/>
      <c r="F458" s="110"/>
      <c r="G458" s="41"/>
      <c r="O458" s="2"/>
      <c r="P458" s="110"/>
      <c r="Q458" s="41"/>
    </row>
    <row r="459" spans="5:17" x14ac:dyDescent="0.3">
      <c r="E459" s="2"/>
      <c r="F459" s="110"/>
      <c r="G459" s="41"/>
      <c r="O459" s="2"/>
      <c r="P459" s="110"/>
      <c r="Q459" s="41"/>
    </row>
    <row r="460" spans="5:17" x14ac:dyDescent="0.3">
      <c r="E460" s="2"/>
      <c r="F460" s="110"/>
      <c r="G460" s="41"/>
      <c r="O460" s="2"/>
      <c r="P460" s="110"/>
      <c r="Q460" s="41"/>
    </row>
    <row r="461" spans="5:17" x14ac:dyDescent="0.3">
      <c r="E461" s="2"/>
      <c r="F461" s="110"/>
      <c r="G461" s="41"/>
      <c r="O461" s="2"/>
      <c r="P461" s="110"/>
      <c r="Q461" s="41"/>
    </row>
    <row r="462" spans="5:17" x14ac:dyDescent="0.3">
      <c r="E462" s="2"/>
      <c r="F462" s="110"/>
      <c r="G462" s="41"/>
      <c r="O462" s="2"/>
      <c r="P462" s="110"/>
      <c r="Q462" s="41"/>
    </row>
    <row r="463" spans="5:17" x14ac:dyDescent="0.3">
      <c r="E463" s="2"/>
      <c r="F463" s="110"/>
      <c r="G463" s="41"/>
      <c r="O463" s="2"/>
      <c r="P463" s="110"/>
      <c r="Q463" s="41"/>
    </row>
    <row r="464" spans="5:17" x14ac:dyDescent="0.3">
      <c r="E464" s="2"/>
      <c r="F464" s="110"/>
      <c r="G464" s="41"/>
      <c r="O464" s="2"/>
      <c r="P464" s="110"/>
      <c r="Q464" s="41"/>
    </row>
    <row r="465" spans="5:17" x14ac:dyDescent="0.3">
      <c r="E465" s="2"/>
      <c r="F465" s="110"/>
      <c r="G465" s="41"/>
      <c r="O465" s="2"/>
      <c r="P465" s="110"/>
      <c r="Q465" s="41"/>
    </row>
    <row r="466" spans="5:17" x14ac:dyDescent="0.3">
      <c r="E466" s="2"/>
      <c r="F466" s="110"/>
      <c r="G466" s="41"/>
      <c r="O466" s="2"/>
      <c r="P466" s="110"/>
      <c r="Q466" s="41"/>
    </row>
    <row r="467" spans="5:17" x14ac:dyDescent="0.3">
      <c r="E467" s="2"/>
      <c r="F467" s="110"/>
      <c r="G467" s="41"/>
      <c r="O467" s="2"/>
      <c r="P467" s="110"/>
      <c r="Q467" s="41"/>
    </row>
    <row r="468" spans="5:17" x14ac:dyDescent="0.3">
      <c r="E468" s="2"/>
      <c r="F468" s="110"/>
      <c r="G468" s="41"/>
      <c r="O468" s="2"/>
      <c r="P468" s="110"/>
      <c r="Q468" s="41"/>
    </row>
    <row r="469" spans="5:17" x14ac:dyDescent="0.3">
      <c r="E469" s="2"/>
      <c r="F469" s="110"/>
      <c r="G469" s="41"/>
      <c r="O469" s="2"/>
      <c r="P469" s="110"/>
      <c r="Q469" s="41"/>
    </row>
    <row r="470" spans="5:17" x14ac:dyDescent="0.3">
      <c r="E470" s="2"/>
      <c r="F470" s="110"/>
      <c r="G470" s="41"/>
      <c r="O470" s="2"/>
      <c r="P470" s="110"/>
      <c r="Q470" s="41"/>
    </row>
    <row r="471" spans="5:17" x14ac:dyDescent="0.3">
      <c r="E471" s="2"/>
      <c r="F471" s="110"/>
      <c r="G471" s="41"/>
      <c r="O471" s="2"/>
      <c r="P471" s="110"/>
      <c r="Q471" s="41"/>
    </row>
    <row r="472" spans="5:17" x14ac:dyDescent="0.3">
      <c r="E472" s="2"/>
      <c r="F472" s="110"/>
      <c r="G472" s="41"/>
      <c r="O472" s="2"/>
      <c r="P472" s="110"/>
      <c r="Q472" s="41"/>
    </row>
    <row r="473" spans="5:17" x14ac:dyDescent="0.3">
      <c r="E473" s="2"/>
      <c r="F473" s="110"/>
      <c r="G473" s="41"/>
      <c r="O473" s="2"/>
      <c r="P473" s="110"/>
      <c r="Q473" s="41"/>
    </row>
    <row r="474" spans="5:17" x14ac:dyDescent="0.3">
      <c r="E474" s="2"/>
      <c r="F474" s="110"/>
      <c r="G474" s="41"/>
      <c r="O474" s="2"/>
      <c r="P474" s="110"/>
      <c r="Q474" s="41"/>
    </row>
    <row r="475" spans="5:17" x14ac:dyDescent="0.3">
      <c r="E475" s="2"/>
      <c r="F475" s="110"/>
      <c r="G475" s="41"/>
      <c r="O475" s="2"/>
      <c r="P475" s="110"/>
      <c r="Q475" s="41"/>
    </row>
    <row r="476" spans="5:17" x14ac:dyDescent="0.3">
      <c r="E476" s="2"/>
      <c r="F476" s="110"/>
      <c r="G476" s="41"/>
      <c r="O476" s="2"/>
      <c r="P476" s="110"/>
      <c r="Q476" s="41"/>
    </row>
    <row r="477" spans="5:17" x14ac:dyDescent="0.3">
      <c r="E477" s="2"/>
      <c r="F477" s="110"/>
      <c r="G477" s="41"/>
      <c r="O477" s="2"/>
      <c r="P477" s="110"/>
      <c r="Q477" s="41"/>
    </row>
    <row r="478" spans="5:17" x14ac:dyDescent="0.3">
      <c r="E478" s="2"/>
      <c r="F478" s="110"/>
      <c r="G478" s="41"/>
      <c r="O478" s="2"/>
      <c r="P478" s="110"/>
      <c r="Q478" s="41"/>
    </row>
    <row r="479" spans="5:17" x14ac:dyDescent="0.3">
      <c r="E479" s="2"/>
      <c r="F479" s="110"/>
      <c r="G479" s="41"/>
      <c r="O479" s="2"/>
      <c r="P479" s="110"/>
      <c r="Q479" s="41"/>
    </row>
    <row r="480" spans="5:17" x14ac:dyDescent="0.3">
      <c r="E480" s="2"/>
      <c r="F480" s="110"/>
      <c r="G480" s="41"/>
      <c r="O480" s="2"/>
      <c r="P480" s="110"/>
      <c r="Q480" s="41"/>
    </row>
    <row r="481" spans="5:17" x14ac:dyDescent="0.3">
      <c r="E481" s="2"/>
      <c r="F481" s="110"/>
      <c r="G481" s="41"/>
      <c r="O481" s="2"/>
      <c r="P481" s="110"/>
      <c r="Q481" s="41"/>
    </row>
    <row r="482" spans="5:17" x14ac:dyDescent="0.3">
      <c r="E482" s="2"/>
      <c r="F482" s="110"/>
      <c r="G482" s="41"/>
      <c r="O482" s="2"/>
      <c r="P482" s="110"/>
      <c r="Q482" s="41"/>
    </row>
    <row r="483" spans="5:17" x14ac:dyDescent="0.3">
      <c r="E483" s="2"/>
      <c r="F483" s="110"/>
      <c r="G483" s="41"/>
      <c r="O483" s="2"/>
      <c r="P483" s="110"/>
      <c r="Q483" s="41"/>
    </row>
    <row r="484" spans="5:17" x14ac:dyDescent="0.3">
      <c r="E484" s="2"/>
      <c r="F484" s="110"/>
      <c r="G484" s="41"/>
      <c r="O484" s="2"/>
      <c r="P484" s="110"/>
      <c r="Q484" s="41"/>
    </row>
    <row r="485" spans="5:17" x14ac:dyDescent="0.3">
      <c r="E485" s="2"/>
      <c r="F485" s="110"/>
      <c r="G485" s="41"/>
      <c r="O485" s="2"/>
      <c r="P485" s="110"/>
      <c r="Q485" s="41"/>
    </row>
    <row r="486" spans="5:17" x14ac:dyDescent="0.3">
      <c r="E486" s="2"/>
      <c r="F486" s="110"/>
      <c r="G486" s="41"/>
      <c r="O486" s="2"/>
      <c r="P486" s="110"/>
      <c r="Q486" s="41"/>
    </row>
    <row r="487" spans="5:17" x14ac:dyDescent="0.3">
      <c r="E487" s="2"/>
      <c r="F487" s="110"/>
      <c r="G487" s="41"/>
      <c r="O487" s="2"/>
      <c r="P487" s="110"/>
      <c r="Q487" s="41"/>
    </row>
    <row r="488" spans="5:17" x14ac:dyDescent="0.3">
      <c r="E488" s="2"/>
      <c r="F488" s="110"/>
      <c r="G488" s="41"/>
      <c r="O488" s="2"/>
      <c r="P488" s="110"/>
      <c r="Q488" s="41"/>
    </row>
    <row r="489" spans="5:17" x14ac:dyDescent="0.3">
      <c r="E489" s="2"/>
      <c r="F489" s="110"/>
      <c r="G489" s="41"/>
      <c r="O489" s="2"/>
      <c r="P489" s="110"/>
      <c r="Q489" s="41"/>
    </row>
    <row r="490" spans="5:17" x14ac:dyDescent="0.3">
      <c r="E490" s="2"/>
      <c r="F490" s="110"/>
      <c r="G490" s="41"/>
      <c r="O490" s="2"/>
      <c r="P490" s="110"/>
      <c r="Q490" s="41"/>
    </row>
    <row r="491" spans="5:17" x14ac:dyDescent="0.3">
      <c r="E491" s="2"/>
      <c r="F491" s="110"/>
      <c r="G491" s="41"/>
      <c r="O491" s="2"/>
      <c r="P491" s="110"/>
      <c r="Q491" s="41"/>
    </row>
    <row r="492" spans="5:17" x14ac:dyDescent="0.3">
      <c r="E492" s="2"/>
      <c r="F492" s="110"/>
      <c r="G492" s="41"/>
      <c r="O492" s="2"/>
      <c r="P492" s="110"/>
      <c r="Q492" s="41"/>
    </row>
    <row r="493" spans="5:17" x14ac:dyDescent="0.3">
      <c r="E493" s="2"/>
      <c r="F493" s="110"/>
      <c r="G493" s="41"/>
      <c r="O493" s="2"/>
      <c r="P493" s="110"/>
      <c r="Q493" s="41"/>
    </row>
    <row r="494" spans="5:17" x14ac:dyDescent="0.3">
      <c r="E494" s="2"/>
      <c r="F494" s="110"/>
      <c r="G494" s="41"/>
      <c r="O494" s="2"/>
      <c r="P494" s="110"/>
      <c r="Q494" s="41"/>
    </row>
    <row r="495" spans="5:17" x14ac:dyDescent="0.3">
      <c r="E495" s="2"/>
      <c r="F495" s="110"/>
      <c r="G495" s="41"/>
      <c r="O495" s="2"/>
      <c r="P495" s="110"/>
      <c r="Q495" s="41"/>
    </row>
    <row r="496" spans="5:17" x14ac:dyDescent="0.3">
      <c r="E496" s="2"/>
      <c r="F496" s="110"/>
      <c r="G496" s="41"/>
      <c r="O496" s="2"/>
      <c r="P496" s="110"/>
      <c r="Q496" s="41"/>
    </row>
    <row r="497" spans="5:17" x14ac:dyDescent="0.3">
      <c r="E497" s="2"/>
      <c r="F497" s="110"/>
      <c r="G497" s="41"/>
      <c r="O497" s="2"/>
      <c r="P497" s="110"/>
      <c r="Q497" s="41"/>
    </row>
    <row r="498" spans="5:17" x14ac:dyDescent="0.3">
      <c r="E498" s="2"/>
      <c r="F498" s="110"/>
      <c r="G498" s="41"/>
      <c r="O498" s="2"/>
      <c r="P498" s="110"/>
      <c r="Q498" s="41"/>
    </row>
    <row r="499" spans="5:17" x14ac:dyDescent="0.3">
      <c r="E499" s="2"/>
      <c r="F499" s="110"/>
      <c r="G499" s="41"/>
      <c r="O499" s="2"/>
      <c r="P499" s="110"/>
      <c r="Q499" s="41"/>
    </row>
    <row r="500" spans="5:17" x14ac:dyDescent="0.3">
      <c r="E500" s="2"/>
      <c r="F500" s="110"/>
      <c r="G500" s="41"/>
      <c r="O500" s="2"/>
      <c r="P500" s="110"/>
      <c r="Q500" s="41"/>
    </row>
    <row r="501" spans="5:17" x14ac:dyDescent="0.3">
      <c r="E501" s="2"/>
      <c r="F501" s="110"/>
      <c r="G501" s="41"/>
      <c r="O501" s="2"/>
      <c r="P501" s="110"/>
      <c r="Q501" s="41"/>
    </row>
    <row r="502" spans="5:17" x14ac:dyDescent="0.3">
      <c r="E502" s="2"/>
      <c r="F502" s="110"/>
      <c r="G502" s="41"/>
      <c r="O502" s="2"/>
      <c r="P502" s="110"/>
      <c r="Q502" s="41"/>
    </row>
    <row r="503" spans="5:17" x14ac:dyDescent="0.3">
      <c r="E503" s="2"/>
      <c r="F503" s="110"/>
      <c r="G503" s="41"/>
      <c r="O503" s="2"/>
      <c r="P503" s="110"/>
      <c r="Q503" s="41"/>
    </row>
    <row r="504" spans="5:17" x14ac:dyDescent="0.3">
      <c r="E504" s="2"/>
      <c r="F504" s="110"/>
      <c r="G504" s="41"/>
      <c r="O504" s="2"/>
      <c r="P504" s="110"/>
      <c r="Q504" s="41"/>
    </row>
    <row r="505" spans="5:17" x14ac:dyDescent="0.3">
      <c r="E505" s="2"/>
      <c r="F505" s="110"/>
      <c r="G505" s="41"/>
      <c r="O505" s="2"/>
      <c r="P505" s="110"/>
      <c r="Q505" s="41"/>
    </row>
    <row r="506" spans="5:17" x14ac:dyDescent="0.3">
      <c r="E506" s="2"/>
      <c r="F506" s="110"/>
      <c r="G506" s="41"/>
      <c r="O506" s="2"/>
      <c r="P506" s="110"/>
      <c r="Q506" s="41"/>
    </row>
    <row r="507" spans="5:17" x14ac:dyDescent="0.3">
      <c r="E507" s="2"/>
      <c r="F507" s="110"/>
      <c r="G507" s="41"/>
      <c r="O507" s="2"/>
      <c r="P507" s="110"/>
      <c r="Q507" s="41"/>
    </row>
    <row r="508" spans="5:17" x14ac:dyDescent="0.3">
      <c r="E508" s="2"/>
      <c r="F508" s="110"/>
      <c r="G508" s="41"/>
      <c r="O508" s="2"/>
      <c r="P508" s="110"/>
      <c r="Q508" s="41"/>
    </row>
    <row r="509" spans="5:17" x14ac:dyDescent="0.3">
      <c r="E509" s="2"/>
      <c r="F509" s="110"/>
      <c r="G509" s="41"/>
      <c r="O509" s="2"/>
      <c r="P509" s="110"/>
      <c r="Q509" s="41"/>
    </row>
    <row r="510" spans="5:17" x14ac:dyDescent="0.3">
      <c r="E510" s="2"/>
      <c r="F510" s="110"/>
      <c r="G510" s="41"/>
      <c r="O510" s="2"/>
      <c r="P510" s="110"/>
      <c r="Q510" s="41"/>
    </row>
    <row r="511" spans="5:17" x14ac:dyDescent="0.3">
      <c r="E511" s="2"/>
      <c r="F511" s="110"/>
      <c r="G511" s="41"/>
      <c r="O511" s="2"/>
      <c r="P511" s="110"/>
      <c r="Q511" s="41"/>
    </row>
    <row r="512" spans="5:17" x14ac:dyDescent="0.3">
      <c r="E512" s="2"/>
      <c r="F512" s="110"/>
      <c r="G512" s="41"/>
      <c r="O512" s="2"/>
      <c r="P512" s="110"/>
      <c r="Q512" s="41"/>
    </row>
    <row r="513" spans="5:17" x14ac:dyDescent="0.3">
      <c r="E513" s="2"/>
      <c r="F513" s="110"/>
      <c r="G513" s="41"/>
      <c r="O513" s="2"/>
      <c r="P513" s="110"/>
      <c r="Q513" s="41"/>
    </row>
    <row r="514" spans="5:17" x14ac:dyDescent="0.3">
      <c r="E514" s="2"/>
      <c r="F514" s="110"/>
      <c r="G514" s="41"/>
      <c r="O514" s="2"/>
      <c r="P514" s="110"/>
      <c r="Q514" s="41"/>
    </row>
    <row r="515" spans="5:17" x14ac:dyDescent="0.3">
      <c r="E515" s="2"/>
      <c r="F515" s="110"/>
      <c r="G515" s="41"/>
      <c r="O515" s="2"/>
      <c r="P515" s="110"/>
      <c r="Q515" s="41"/>
    </row>
    <row r="516" spans="5:17" x14ac:dyDescent="0.3">
      <c r="E516" s="2"/>
      <c r="F516" s="110"/>
      <c r="G516" s="41"/>
      <c r="O516" s="2"/>
      <c r="P516" s="110"/>
      <c r="Q516" s="41"/>
    </row>
    <row r="517" spans="5:17" x14ac:dyDescent="0.3">
      <c r="E517" s="2"/>
      <c r="F517" s="110"/>
      <c r="G517" s="41"/>
      <c r="O517" s="2"/>
      <c r="P517" s="110"/>
      <c r="Q517" s="41"/>
    </row>
    <row r="518" spans="5:17" x14ac:dyDescent="0.3">
      <c r="E518" s="2"/>
      <c r="F518" s="110"/>
      <c r="G518" s="41"/>
      <c r="O518" s="2"/>
      <c r="P518" s="110"/>
      <c r="Q518" s="41"/>
    </row>
    <row r="519" spans="5:17" x14ac:dyDescent="0.3">
      <c r="E519" s="2"/>
      <c r="F519" s="110"/>
      <c r="G519" s="41"/>
      <c r="O519" s="2"/>
      <c r="P519" s="110"/>
      <c r="Q519" s="41"/>
    </row>
    <row r="520" spans="5:17" x14ac:dyDescent="0.3">
      <c r="E520" s="2"/>
      <c r="F520" s="110"/>
      <c r="G520" s="41"/>
      <c r="O520" s="2"/>
      <c r="P520" s="110"/>
      <c r="Q520" s="41"/>
    </row>
    <row r="521" spans="5:17" x14ac:dyDescent="0.3">
      <c r="E521" s="2"/>
      <c r="F521" s="110"/>
      <c r="G521" s="41"/>
      <c r="O521" s="2"/>
      <c r="P521" s="110"/>
      <c r="Q521" s="41"/>
    </row>
    <row r="522" spans="5:17" x14ac:dyDescent="0.3">
      <c r="E522" s="2"/>
      <c r="F522" s="110"/>
      <c r="G522" s="41"/>
      <c r="O522" s="2"/>
      <c r="P522" s="110"/>
      <c r="Q522" s="41"/>
    </row>
    <row r="523" spans="5:17" x14ac:dyDescent="0.3">
      <c r="E523" s="2"/>
      <c r="F523" s="110"/>
      <c r="G523" s="41"/>
      <c r="O523" s="2"/>
      <c r="P523" s="110"/>
      <c r="Q523" s="41"/>
    </row>
    <row r="524" spans="5:17" x14ac:dyDescent="0.3">
      <c r="E524" s="2"/>
      <c r="F524" s="110"/>
      <c r="G524" s="41"/>
      <c r="O524" s="2"/>
      <c r="P524" s="110"/>
      <c r="Q524" s="41"/>
    </row>
    <row r="525" spans="5:17" x14ac:dyDescent="0.3">
      <c r="E525" s="2"/>
      <c r="F525" s="110"/>
      <c r="G525" s="41"/>
      <c r="O525" s="2"/>
      <c r="P525" s="110"/>
      <c r="Q525" s="41"/>
    </row>
    <row r="526" spans="5:17" x14ac:dyDescent="0.3">
      <c r="E526" s="2"/>
      <c r="F526" s="110"/>
      <c r="G526" s="41"/>
      <c r="O526" s="2"/>
      <c r="P526" s="110"/>
      <c r="Q526" s="41"/>
    </row>
    <row r="527" spans="5:17" x14ac:dyDescent="0.3">
      <c r="E527" s="2"/>
      <c r="F527" s="110"/>
      <c r="G527" s="41"/>
      <c r="O527" s="2"/>
      <c r="P527" s="110"/>
      <c r="Q527" s="41"/>
    </row>
    <row r="528" spans="5:17" x14ac:dyDescent="0.3">
      <c r="E528" s="2"/>
      <c r="F528" s="110"/>
      <c r="G528" s="41"/>
      <c r="O528" s="2"/>
      <c r="P528" s="110"/>
      <c r="Q528" s="41"/>
    </row>
    <row r="529" spans="5:17" x14ac:dyDescent="0.3">
      <c r="E529" s="2"/>
      <c r="F529" s="110"/>
      <c r="G529" s="41"/>
      <c r="O529" s="2"/>
      <c r="P529" s="110"/>
      <c r="Q529" s="41"/>
    </row>
    <row r="530" spans="5:17" x14ac:dyDescent="0.3">
      <c r="E530" s="2"/>
      <c r="F530" s="110"/>
      <c r="G530" s="41"/>
      <c r="O530" s="2"/>
      <c r="P530" s="110"/>
      <c r="Q530" s="41"/>
    </row>
    <row r="531" spans="5:17" x14ac:dyDescent="0.3">
      <c r="E531" s="2"/>
      <c r="F531" s="110"/>
      <c r="G531" s="41"/>
      <c r="O531" s="2"/>
      <c r="P531" s="110"/>
      <c r="Q531" s="41"/>
    </row>
    <row r="532" spans="5:17" x14ac:dyDescent="0.3">
      <c r="E532" s="2"/>
      <c r="F532" s="110"/>
      <c r="G532" s="41"/>
      <c r="O532" s="2"/>
      <c r="P532" s="110"/>
      <c r="Q532" s="41"/>
    </row>
    <row r="533" spans="5:17" x14ac:dyDescent="0.3">
      <c r="E533" s="2"/>
      <c r="F533" s="110"/>
      <c r="G533" s="41"/>
      <c r="O533" s="2"/>
      <c r="P533" s="110"/>
      <c r="Q533" s="41"/>
    </row>
    <row r="534" spans="5:17" x14ac:dyDescent="0.3">
      <c r="E534" s="2"/>
      <c r="F534" s="110"/>
      <c r="G534" s="41"/>
      <c r="O534" s="2"/>
      <c r="P534" s="110"/>
      <c r="Q534" s="41"/>
    </row>
    <row r="535" spans="5:17" x14ac:dyDescent="0.3">
      <c r="E535" s="2"/>
      <c r="F535" s="110"/>
      <c r="G535" s="41"/>
      <c r="O535" s="2"/>
      <c r="P535" s="110"/>
      <c r="Q535" s="41"/>
    </row>
    <row r="536" spans="5:17" x14ac:dyDescent="0.3">
      <c r="E536" s="2"/>
      <c r="F536" s="110"/>
      <c r="G536" s="41"/>
      <c r="O536" s="2"/>
      <c r="P536" s="110"/>
      <c r="Q536" s="41"/>
    </row>
    <row r="537" spans="5:17" x14ac:dyDescent="0.3">
      <c r="E537" s="2"/>
      <c r="F537" s="110"/>
      <c r="G537" s="41"/>
      <c r="O537" s="2"/>
      <c r="P537" s="110"/>
      <c r="Q537" s="41"/>
    </row>
    <row r="538" spans="5:17" x14ac:dyDescent="0.3">
      <c r="E538" s="2"/>
      <c r="F538" s="110"/>
      <c r="G538" s="41"/>
      <c r="O538" s="2"/>
      <c r="P538" s="110"/>
      <c r="Q538" s="41"/>
    </row>
    <row r="539" spans="5:17" x14ac:dyDescent="0.3">
      <c r="E539" s="2"/>
      <c r="F539" s="110"/>
      <c r="G539" s="41"/>
      <c r="O539" s="2"/>
      <c r="P539" s="110"/>
      <c r="Q539" s="41"/>
    </row>
    <row r="540" spans="5:17" x14ac:dyDescent="0.3">
      <c r="E540" s="2"/>
      <c r="F540" s="110"/>
      <c r="G540" s="41"/>
      <c r="O540" s="2"/>
      <c r="P540" s="110"/>
      <c r="Q540" s="41"/>
    </row>
    <row r="541" spans="5:17" x14ac:dyDescent="0.3">
      <c r="E541" s="2"/>
      <c r="F541" s="110"/>
      <c r="G541" s="41"/>
      <c r="O541" s="2"/>
      <c r="P541" s="110"/>
      <c r="Q541" s="41"/>
    </row>
    <row r="542" spans="5:17" x14ac:dyDescent="0.3">
      <c r="E542" s="2"/>
      <c r="F542" s="110"/>
      <c r="G542" s="41"/>
      <c r="O542" s="2"/>
      <c r="P542" s="110"/>
      <c r="Q542" s="41"/>
    </row>
    <row r="543" spans="5:17" x14ac:dyDescent="0.3">
      <c r="E543" s="2"/>
      <c r="F543" s="110"/>
      <c r="G543" s="41"/>
      <c r="O543" s="2"/>
      <c r="P543" s="110"/>
      <c r="Q543" s="41"/>
    </row>
    <row r="544" spans="5:17" x14ac:dyDescent="0.3">
      <c r="E544" s="2"/>
      <c r="F544" s="110"/>
      <c r="G544" s="41"/>
      <c r="O544" s="2"/>
      <c r="P544" s="110"/>
      <c r="Q544" s="41"/>
    </row>
    <row r="545" spans="5:17" x14ac:dyDescent="0.3">
      <c r="E545" s="2"/>
      <c r="F545" s="110"/>
      <c r="G545" s="41"/>
      <c r="O545" s="2"/>
      <c r="P545" s="110"/>
      <c r="Q545" s="41"/>
    </row>
    <row r="546" spans="5:17" x14ac:dyDescent="0.3">
      <c r="E546" s="2"/>
      <c r="F546" s="110"/>
      <c r="G546" s="41"/>
      <c r="O546" s="2"/>
      <c r="P546" s="110"/>
      <c r="Q546" s="41"/>
    </row>
    <row r="547" spans="5:17" x14ac:dyDescent="0.3">
      <c r="E547" s="2"/>
      <c r="F547" s="110"/>
      <c r="G547" s="41"/>
      <c r="O547" s="2"/>
      <c r="P547" s="110"/>
      <c r="Q547" s="41"/>
    </row>
    <row r="548" spans="5:17" x14ac:dyDescent="0.3">
      <c r="E548" s="2"/>
      <c r="F548" s="110"/>
      <c r="G548" s="41"/>
      <c r="O548" s="2"/>
      <c r="P548" s="110"/>
      <c r="Q548" s="41"/>
    </row>
    <row r="549" spans="5:17" x14ac:dyDescent="0.3">
      <c r="E549" s="2"/>
      <c r="F549" s="110"/>
      <c r="G549" s="41"/>
      <c r="O549" s="2"/>
      <c r="P549" s="110"/>
      <c r="Q549" s="41"/>
    </row>
    <row r="550" spans="5:17" x14ac:dyDescent="0.3">
      <c r="E550" s="2"/>
      <c r="F550" s="110"/>
      <c r="G550" s="41"/>
      <c r="O550" s="2"/>
      <c r="P550" s="110"/>
      <c r="Q550" s="41"/>
    </row>
    <row r="551" spans="5:17" x14ac:dyDescent="0.3">
      <c r="E551" s="2"/>
      <c r="F551" s="110"/>
      <c r="G551" s="41"/>
      <c r="O551" s="2"/>
      <c r="P551" s="110"/>
      <c r="Q551" s="41"/>
    </row>
    <row r="552" spans="5:17" x14ac:dyDescent="0.3">
      <c r="E552" s="2"/>
      <c r="F552" s="110"/>
      <c r="G552" s="41"/>
      <c r="O552" s="2"/>
      <c r="P552" s="110"/>
      <c r="Q552" s="41"/>
    </row>
    <row r="553" spans="5:17" x14ac:dyDescent="0.3">
      <c r="E553" s="2"/>
      <c r="F553" s="110"/>
      <c r="G553" s="41"/>
      <c r="O553" s="2"/>
      <c r="P553" s="110"/>
      <c r="Q553" s="41"/>
    </row>
    <row r="554" spans="5:17" x14ac:dyDescent="0.3">
      <c r="E554" s="2"/>
      <c r="F554" s="110"/>
      <c r="G554" s="41"/>
      <c r="O554" s="2"/>
      <c r="P554" s="110"/>
      <c r="Q554" s="41"/>
    </row>
    <row r="555" spans="5:17" x14ac:dyDescent="0.3">
      <c r="E555" s="2"/>
      <c r="F555" s="110"/>
      <c r="G555" s="41"/>
      <c r="O555" s="2"/>
      <c r="P555" s="110"/>
      <c r="Q555" s="41"/>
    </row>
    <row r="556" spans="5:17" x14ac:dyDescent="0.3">
      <c r="E556" s="2"/>
      <c r="F556" s="110"/>
      <c r="G556" s="41"/>
      <c r="O556" s="2"/>
      <c r="P556" s="110"/>
      <c r="Q556" s="41"/>
    </row>
    <row r="557" spans="5:17" x14ac:dyDescent="0.3">
      <c r="E557" s="2"/>
      <c r="F557" s="110"/>
      <c r="G557" s="41"/>
      <c r="O557" s="2"/>
      <c r="P557" s="110"/>
      <c r="Q557" s="41"/>
    </row>
    <row r="558" spans="5:17" x14ac:dyDescent="0.3">
      <c r="E558" s="2"/>
      <c r="F558" s="110"/>
      <c r="G558" s="41"/>
      <c r="O558" s="2"/>
      <c r="P558" s="110"/>
      <c r="Q558" s="41"/>
    </row>
    <row r="559" spans="5:17" x14ac:dyDescent="0.3">
      <c r="E559" s="2"/>
      <c r="F559" s="110"/>
      <c r="G559" s="41"/>
      <c r="O559" s="2"/>
      <c r="P559" s="110"/>
      <c r="Q559" s="41"/>
    </row>
    <row r="560" spans="5:17" x14ac:dyDescent="0.3">
      <c r="E560" s="2"/>
      <c r="F560" s="110"/>
      <c r="G560" s="41"/>
      <c r="O560" s="2"/>
      <c r="P560" s="110"/>
      <c r="Q560" s="41"/>
    </row>
    <row r="561" spans="5:17" x14ac:dyDescent="0.3">
      <c r="E561" s="2"/>
      <c r="F561" s="110"/>
      <c r="G561" s="41"/>
      <c r="O561" s="2"/>
      <c r="P561" s="110"/>
      <c r="Q561" s="41"/>
    </row>
    <row r="562" spans="5:17" x14ac:dyDescent="0.3">
      <c r="E562" s="2"/>
      <c r="F562" s="110"/>
      <c r="G562" s="41"/>
      <c r="O562" s="2"/>
      <c r="P562" s="110"/>
      <c r="Q562" s="41"/>
    </row>
    <row r="563" spans="5:17" x14ac:dyDescent="0.3">
      <c r="E563" s="2"/>
      <c r="F563" s="110"/>
      <c r="G563" s="41"/>
      <c r="O563" s="2"/>
      <c r="P563" s="110"/>
      <c r="Q563" s="41"/>
    </row>
    <row r="564" spans="5:17" x14ac:dyDescent="0.3">
      <c r="E564" s="2"/>
      <c r="F564" s="110"/>
      <c r="G564" s="41"/>
      <c r="O564" s="2"/>
      <c r="P564" s="110"/>
      <c r="Q564" s="41"/>
    </row>
    <row r="565" spans="5:17" x14ac:dyDescent="0.3">
      <c r="E565" s="2"/>
      <c r="F565" s="110"/>
      <c r="G565" s="41"/>
      <c r="O565" s="2"/>
      <c r="P565" s="110"/>
      <c r="Q565" s="41"/>
    </row>
    <row r="566" spans="5:17" x14ac:dyDescent="0.3">
      <c r="E566" s="2"/>
      <c r="F566" s="110"/>
      <c r="G566" s="41"/>
      <c r="O566" s="2"/>
      <c r="P566" s="110"/>
      <c r="Q566" s="41"/>
    </row>
    <row r="567" spans="5:17" x14ac:dyDescent="0.3">
      <c r="E567" s="2"/>
      <c r="F567" s="110"/>
      <c r="G567" s="41"/>
      <c r="O567" s="2"/>
      <c r="P567" s="110"/>
      <c r="Q567" s="41"/>
    </row>
    <row r="568" spans="5:17" x14ac:dyDescent="0.3">
      <c r="E568" s="2"/>
      <c r="F568" s="110"/>
      <c r="G568" s="41"/>
      <c r="O568" s="2"/>
      <c r="P568" s="110"/>
      <c r="Q568" s="41"/>
    </row>
    <row r="569" spans="5:17" x14ac:dyDescent="0.3">
      <c r="E569" s="2"/>
      <c r="F569" s="110"/>
      <c r="G569" s="41"/>
      <c r="O569" s="2"/>
      <c r="P569" s="110"/>
      <c r="Q569" s="41"/>
    </row>
    <row r="570" spans="5:17" x14ac:dyDescent="0.3">
      <c r="E570" s="2"/>
      <c r="F570" s="110"/>
      <c r="G570" s="41"/>
      <c r="O570" s="2"/>
      <c r="P570" s="110"/>
      <c r="Q570" s="41"/>
    </row>
    <row r="571" spans="5:17" x14ac:dyDescent="0.3">
      <c r="E571" s="2"/>
      <c r="F571" s="110"/>
      <c r="G571" s="41"/>
      <c r="O571" s="2"/>
      <c r="P571" s="110"/>
      <c r="Q571" s="41"/>
    </row>
    <row r="572" spans="5:17" x14ac:dyDescent="0.3">
      <c r="E572" s="2"/>
      <c r="F572" s="110"/>
      <c r="G572" s="41"/>
      <c r="O572" s="2"/>
      <c r="P572" s="110"/>
      <c r="Q572" s="41"/>
    </row>
    <row r="573" spans="5:17" x14ac:dyDescent="0.3">
      <c r="E573" s="2"/>
      <c r="F573" s="110"/>
      <c r="G573" s="41"/>
      <c r="O573" s="2"/>
      <c r="P573" s="110"/>
      <c r="Q573" s="41"/>
    </row>
    <row r="574" spans="5:17" x14ac:dyDescent="0.3">
      <c r="E574" s="2"/>
      <c r="F574" s="110"/>
      <c r="G574" s="41"/>
      <c r="O574" s="2"/>
      <c r="P574" s="110"/>
      <c r="Q574" s="41"/>
    </row>
    <row r="575" spans="5:17" x14ac:dyDescent="0.3">
      <c r="E575" s="2"/>
      <c r="F575" s="110"/>
      <c r="G575" s="41"/>
      <c r="O575" s="2"/>
      <c r="P575" s="110"/>
      <c r="Q575" s="41"/>
    </row>
    <row r="576" spans="5:17" x14ac:dyDescent="0.3">
      <c r="E576" s="2"/>
      <c r="F576" s="110"/>
      <c r="G576" s="41"/>
      <c r="O576" s="2"/>
      <c r="P576" s="110"/>
      <c r="Q576" s="41"/>
    </row>
    <row r="577" spans="5:17" x14ac:dyDescent="0.3">
      <c r="E577" s="2"/>
      <c r="F577" s="110"/>
      <c r="G577" s="41"/>
      <c r="O577" s="2"/>
      <c r="P577" s="110"/>
      <c r="Q577" s="41"/>
    </row>
    <row r="578" spans="5:17" x14ac:dyDescent="0.3">
      <c r="E578" s="2"/>
      <c r="F578" s="110"/>
      <c r="G578" s="41"/>
      <c r="O578" s="2"/>
      <c r="P578" s="110"/>
      <c r="Q578" s="41"/>
    </row>
    <row r="579" spans="5:17" x14ac:dyDescent="0.3">
      <c r="E579" s="2"/>
      <c r="F579" s="110"/>
      <c r="G579" s="41"/>
      <c r="O579" s="2"/>
      <c r="P579" s="110"/>
      <c r="Q579" s="41"/>
    </row>
    <row r="580" spans="5:17" x14ac:dyDescent="0.3">
      <c r="E580" s="2"/>
      <c r="F580" s="110"/>
      <c r="G580" s="41"/>
      <c r="O580" s="2"/>
      <c r="P580" s="110"/>
      <c r="Q580" s="41"/>
    </row>
    <row r="581" spans="5:17" x14ac:dyDescent="0.3">
      <c r="E581" s="2"/>
      <c r="F581" s="110"/>
      <c r="G581" s="41"/>
      <c r="O581" s="2"/>
      <c r="P581" s="110"/>
      <c r="Q581" s="41"/>
    </row>
    <row r="582" spans="5:17" x14ac:dyDescent="0.3">
      <c r="E582" s="2"/>
      <c r="F582" s="110"/>
      <c r="G582" s="41"/>
      <c r="O582" s="2"/>
      <c r="P582" s="110"/>
      <c r="Q582" s="41"/>
    </row>
    <row r="583" spans="5:17" x14ac:dyDescent="0.3">
      <c r="E583" s="2"/>
      <c r="F583" s="110"/>
      <c r="G583" s="41"/>
      <c r="O583" s="2"/>
      <c r="P583" s="110"/>
      <c r="Q583" s="41"/>
    </row>
    <row r="584" spans="5:17" x14ac:dyDescent="0.3">
      <c r="E584" s="2"/>
      <c r="F584" s="110"/>
      <c r="G584" s="41"/>
      <c r="O584" s="2"/>
      <c r="P584" s="110"/>
      <c r="Q584" s="41"/>
    </row>
    <row r="585" spans="5:17" x14ac:dyDescent="0.3">
      <c r="E585" s="2"/>
      <c r="F585" s="110"/>
      <c r="G585" s="41"/>
      <c r="O585" s="2"/>
      <c r="P585" s="110"/>
      <c r="Q585" s="41"/>
    </row>
    <row r="586" spans="5:17" x14ac:dyDescent="0.3">
      <c r="E586" s="2"/>
      <c r="F586" s="110"/>
      <c r="G586" s="41"/>
      <c r="O586" s="2"/>
      <c r="P586" s="110"/>
      <c r="Q586" s="41"/>
    </row>
    <row r="587" spans="5:17" x14ac:dyDescent="0.3">
      <c r="E587" s="2"/>
      <c r="F587" s="110"/>
      <c r="G587" s="41"/>
      <c r="O587" s="2"/>
      <c r="P587" s="110"/>
      <c r="Q587" s="41"/>
    </row>
    <row r="588" spans="5:17" x14ac:dyDescent="0.3">
      <c r="E588" s="2"/>
      <c r="F588" s="110"/>
      <c r="G588" s="41"/>
      <c r="O588" s="2"/>
      <c r="P588" s="110"/>
      <c r="Q588" s="41"/>
    </row>
    <row r="589" spans="5:17" x14ac:dyDescent="0.3">
      <c r="E589" s="2"/>
      <c r="F589" s="110"/>
      <c r="G589" s="41"/>
      <c r="O589" s="2"/>
      <c r="P589" s="110"/>
      <c r="Q589" s="41"/>
    </row>
    <row r="590" spans="5:17" x14ac:dyDescent="0.3">
      <c r="E590" s="2"/>
      <c r="F590" s="110"/>
      <c r="G590" s="41"/>
      <c r="O590" s="2"/>
      <c r="P590" s="110"/>
      <c r="Q590" s="41"/>
    </row>
    <row r="591" spans="5:17" x14ac:dyDescent="0.3">
      <c r="E591" s="2"/>
      <c r="F591" s="110"/>
      <c r="G591" s="41"/>
      <c r="O591" s="2"/>
      <c r="P591" s="110"/>
      <c r="Q591" s="41"/>
    </row>
    <row r="592" spans="5:17" x14ac:dyDescent="0.3">
      <c r="E592" s="2"/>
      <c r="F592" s="110"/>
      <c r="G592" s="41"/>
      <c r="O592" s="2"/>
      <c r="P592" s="110"/>
      <c r="Q592" s="41"/>
    </row>
    <row r="593" spans="5:17" x14ac:dyDescent="0.3">
      <c r="E593" s="2"/>
      <c r="F593" s="110"/>
      <c r="G593" s="41"/>
      <c r="O593" s="2"/>
      <c r="P593" s="110"/>
      <c r="Q593" s="41"/>
    </row>
    <row r="594" spans="5:17" x14ac:dyDescent="0.3">
      <c r="E594" s="2"/>
      <c r="F594" s="110"/>
      <c r="G594" s="41"/>
      <c r="O594" s="2"/>
      <c r="P594" s="110"/>
      <c r="Q594" s="41"/>
    </row>
    <row r="595" spans="5:17" x14ac:dyDescent="0.3">
      <c r="E595" s="2"/>
      <c r="F595" s="110"/>
      <c r="G595" s="41"/>
      <c r="O595" s="2"/>
      <c r="P595" s="110"/>
      <c r="Q595" s="41"/>
    </row>
    <row r="596" spans="5:17" x14ac:dyDescent="0.3">
      <c r="E596" s="2"/>
      <c r="F596" s="110"/>
      <c r="G596" s="41"/>
      <c r="O596" s="2"/>
      <c r="P596" s="110"/>
      <c r="Q596" s="41"/>
    </row>
    <row r="597" spans="5:17" x14ac:dyDescent="0.3">
      <c r="E597" s="2"/>
      <c r="F597" s="110"/>
      <c r="G597" s="41"/>
      <c r="O597" s="2"/>
      <c r="P597" s="110"/>
      <c r="Q597" s="41"/>
    </row>
    <row r="598" spans="5:17" x14ac:dyDescent="0.3">
      <c r="E598" s="2"/>
      <c r="F598" s="110"/>
      <c r="G598" s="41"/>
      <c r="O598" s="2"/>
      <c r="P598" s="110"/>
      <c r="Q598" s="41"/>
    </row>
    <row r="599" spans="5:17" x14ac:dyDescent="0.3">
      <c r="E599" s="2"/>
      <c r="F599" s="110"/>
      <c r="G599" s="41"/>
      <c r="O599" s="2"/>
      <c r="P599" s="110"/>
      <c r="Q599" s="41"/>
    </row>
    <row r="600" spans="5:17" x14ac:dyDescent="0.3">
      <c r="E600" s="2"/>
      <c r="F600" s="110"/>
      <c r="G600" s="41"/>
      <c r="O600" s="2"/>
      <c r="P600" s="110"/>
      <c r="Q600" s="41"/>
    </row>
    <row r="601" spans="5:17" x14ac:dyDescent="0.3">
      <c r="E601" s="2"/>
      <c r="F601" s="110"/>
      <c r="G601" s="41"/>
      <c r="O601" s="2"/>
      <c r="P601" s="110"/>
      <c r="Q601" s="41"/>
    </row>
    <row r="602" spans="5:17" x14ac:dyDescent="0.3">
      <c r="E602" s="2"/>
      <c r="F602" s="110"/>
      <c r="G602" s="41"/>
      <c r="O602" s="2"/>
      <c r="P602" s="110"/>
      <c r="Q602" s="41"/>
    </row>
    <row r="603" spans="5:17" x14ac:dyDescent="0.3">
      <c r="E603" s="2"/>
      <c r="F603" s="110"/>
      <c r="G603" s="41"/>
      <c r="O603" s="2"/>
      <c r="P603" s="110"/>
      <c r="Q603" s="41"/>
    </row>
    <row r="604" spans="5:17" x14ac:dyDescent="0.3">
      <c r="E604" s="2"/>
      <c r="F604" s="110"/>
      <c r="G604" s="41"/>
      <c r="O604" s="2"/>
      <c r="P604" s="110"/>
      <c r="Q604" s="41"/>
    </row>
    <row r="605" spans="5:17" x14ac:dyDescent="0.3">
      <c r="E605" s="2"/>
      <c r="F605" s="110"/>
      <c r="G605" s="41"/>
      <c r="O605" s="2"/>
      <c r="P605" s="110"/>
      <c r="Q605" s="41"/>
    </row>
    <row r="606" spans="5:17" x14ac:dyDescent="0.3">
      <c r="E606" s="2"/>
      <c r="F606" s="110"/>
      <c r="G606" s="41"/>
      <c r="O606" s="2"/>
      <c r="P606" s="110"/>
      <c r="Q606" s="41"/>
    </row>
    <row r="607" spans="5:17" x14ac:dyDescent="0.3">
      <c r="E607" s="2"/>
      <c r="F607" s="110"/>
      <c r="G607" s="41"/>
      <c r="O607" s="2"/>
      <c r="P607" s="110"/>
      <c r="Q607" s="41"/>
    </row>
    <row r="608" spans="5:17" x14ac:dyDescent="0.3">
      <c r="E608" s="2"/>
      <c r="F608" s="110"/>
      <c r="G608" s="41"/>
      <c r="O608" s="2"/>
      <c r="P608" s="110"/>
      <c r="Q608" s="41"/>
    </row>
    <row r="609" spans="5:17" x14ac:dyDescent="0.3">
      <c r="E609" s="2"/>
      <c r="F609" s="110"/>
      <c r="G609" s="41"/>
      <c r="O609" s="2"/>
      <c r="P609" s="110"/>
      <c r="Q609" s="41"/>
    </row>
    <row r="610" spans="5:17" x14ac:dyDescent="0.3">
      <c r="E610" s="2"/>
      <c r="F610" s="110"/>
      <c r="G610" s="41"/>
      <c r="O610" s="2"/>
      <c r="P610" s="110"/>
      <c r="Q610" s="41"/>
    </row>
    <row r="611" spans="5:17" x14ac:dyDescent="0.3">
      <c r="E611" s="2"/>
      <c r="F611" s="110"/>
      <c r="G611" s="41"/>
      <c r="O611" s="2"/>
      <c r="P611" s="110"/>
      <c r="Q611" s="41"/>
    </row>
    <row r="612" spans="5:17" x14ac:dyDescent="0.3">
      <c r="E612" s="2"/>
      <c r="F612" s="110"/>
      <c r="G612" s="41"/>
      <c r="O612" s="2"/>
      <c r="P612" s="110"/>
      <c r="Q612" s="41"/>
    </row>
    <row r="613" spans="5:17" x14ac:dyDescent="0.3">
      <c r="E613" s="2"/>
      <c r="F613" s="110"/>
      <c r="G613" s="41"/>
      <c r="O613" s="2"/>
      <c r="P613" s="110"/>
      <c r="Q613" s="41"/>
    </row>
    <row r="614" spans="5:17" x14ac:dyDescent="0.3">
      <c r="E614" s="2"/>
      <c r="F614" s="110"/>
      <c r="G614" s="41"/>
      <c r="O614" s="2"/>
      <c r="P614" s="110"/>
      <c r="Q614" s="41"/>
    </row>
    <row r="615" spans="5:17" x14ac:dyDescent="0.3">
      <c r="E615" s="2"/>
      <c r="F615" s="110"/>
      <c r="G615" s="41"/>
      <c r="O615" s="2"/>
      <c r="P615" s="110"/>
      <c r="Q615" s="41"/>
    </row>
    <row r="616" spans="5:17" x14ac:dyDescent="0.3">
      <c r="E616" s="2"/>
      <c r="F616" s="110"/>
      <c r="G616" s="41"/>
      <c r="O616" s="2"/>
      <c r="P616" s="110"/>
      <c r="Q616" s="41"/>
    </row>
    <row r="617" spans="5:17" x14ac:dyDescent="0.3">
      <c r="E617" s="2"/>
      <c r="F617" s="110"/>
      <c r="G617" s="41"/>
      <c r="O617" s="2"/>
      <c r="P617" s="110"/>
      <c r="Q617" s="41"/>
    </row>
    <row r="618" spans="5:17" x14ac:dyDescent="0.3">
      <c r="E618" s="2"/>
      <c r="F618" s="110"/>
      <c r="G618" s="41"/>
      <c r="O618" s="2"/>
      <c r="P618" s="110"/>
      <c r="Q618" s="41"/>
    </row>
    <row r="619" spans="5:17" ht="15.75" x14ac:dyDescent="0.3">
      <c r="E619" s="120"/>
      <c r="F619" s="121" t="s">
        <v>33</v>
      </c>
      <c r="G619" s="122">
        <f>SUM(G23:G617)</f>
        <v>0</v>
      </c>
      <c r="O619" s="6"/>
      <c r="P619" s="123" t="s">
        <v>33</v>
      </c>
      <c r="Q619" s="124">
        <f>SUM(Q23:Q617)</f>
        <v>-590500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7:N15 N17:N19" xr:uid="{E1231623-F200-43F6-B418-FD177AB0816A}">
      <formula1>FinalDiff</formula1>
    </dataValidation>
    <dataValidation type="list" allowBlank="1" showInputMessage="1" showErrorMessage="1" sqref="D24 C23:C619" xr:uid="{A4FC6001-F89A-4E0E-9321-1100A5FC1C0E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E1609FB8-CEEC-4504-87B0-9E65B43B2228}">
      <formula1>Taxes</formula1>
    </dataValidation>
    <dataValidation type="list" allowBlank="1" showInputMessage="1" showErrorMessage="1" sqref="J23:J619" xr:uid="{6EAA34ED-92F6-46F4-AE22-29872A9DA3A3}">
      <formula1>Taxes</formula1>
    </dataValidation>
    <dataValidation type="list" allowBlank="1" showInputMessage="1" showErrorMessage="1" sqref="N23:N619" xr:uid="{A62A1C33-3B7E-4D87-9C7B-88B6B63C780B}">
      <formula1>Govadjust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D055E-99B8-495A-8823-2C97C334FD66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38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81140192</v>
      </c>
      <c r="F8" s="151">
        <v>0</v>
      </c>
      <c r="G8" s="151">
        <v>81140192</v>
      </c>
      <c r="H8" s="152"/>
      <c r="I8" s="151">
        <v>81140192</v>
      </c>
      <c r="J8" s="151">
        <v>0</v>
      </c>
      <c r="K8" s="151">
        <v>81140192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81140192</v>
      </c>
      <c r="F9" s="37">
        <v>0</v>
      </c>
      <c r="G9" s="37">
        <v>81140192</v>
      </c>
      <c r="H9" s="152"/>
      <c r="I9" s="37">
        <v>81140192</v>
      </c>
      <c r="J9" s="37">
        <v>0</v>
      </c>
      <c r="K9" s="37">
        <v>81140192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40080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108280</v>
      </c>
      <c r="F11" s="151">
        <v>0</v>
      </c>
      <c r="G11" s="151">
        <v>108280</v>
      </c>
      <c r="H11" s="152"/>
      <c r="I11" s="151">
        <v>68200</v>
      </c>
      <c r="J11" s="151">
        <v>0</v>
      </c>
      <c r="K11" s="151">
        <v>68200</v>
      </c>
      <c r="L11" s="152"/>
      <c r="M11" s="151">
        <v>40080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108280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108280</v>
      </c>
      <c r="F12" s="37">
        <v>0</v>
      </c>
      <c r="G12" s="37">
        <v>108280</v>
      </c>
      <c r="H12" s="152"/>
      <c r="I12" s="37">
        <v>0</v>
      </c>
      <c r="J12" s="37">
        <v>0</v>
      </c>
      <c r="K12" s="37">
        <v>0</v>
      </c>
      <c r="L12" s="152"/>
      <c r="M12" s="37">
        <v>108280</v>
      </c>
      <c r="N12" s="154" t="s">
        <v>19</v>
      </c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-68200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0</v>
      </c>
      <c r="F13" s="42">
        <v>0</v>
      </c>
      <c r="G13" s="42">
        <v>0</v>
      </c>
      <c r="H13" s="152"/>
      <c r="I13" s="42">
        <v>68200</v>
      </c>
      <c r="J13" s="42">
        <v>0</v>
      </c>
      <c r="K13" s="42">
        <v>68200</v>
      </c>
      <c r="L13" s="152"/>
      <c r="M13" s="158">
        <v>-68200</v>
      </c>
      <c r="N13" s="127" t="s">
        <v>19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40080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81248472</v>
      </c>
      <c r="F15" s="162">
        <v>0</v>
      </c>
      <c r="G15" s="162">
        <v>81248472</v>
      </c>
      <c r="H15" s="152"/>
      <c r="I15" s="162">
        <v>81208392</v>
      </c>
      <c r="J15" s="162">
        <v>0</v>
      </c>
      <c r="K15" s="162">
        <v>81208392</v>
      </c>
      <c r="L15" s="152"/>
      <c r="M15" s="162">
        <v>40080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40080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40080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72"/>
      <c r="C24" s="173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72"/>
      <c r="C25" s="173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72"/>
      <c r="C26" s="173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72"/>
      <c r="C27" s="173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6DBD7CB0-B67E-4613-8E0A-BD026BF8947C}">
      <formula1>Govadjust</formula1>
    </dataValidation>
    <dataValidation type="list" allowBlank="1" showInputMessage="1" showErrorMessage="1" sqref="J23:J619" xr:uid="{271529AB-8241-47FB-AC69-BC5DD94A072C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42F04CC5-2158-4979-9C93-D10421D409A1}">
      <formula1>Taxes</formula1>
    </dataValidation>
    <dataValidation type="list" allowBlank="1" showInputMessage="1" showErrorMessage="1" sqref="C24:D24 C23 C25:C619" xr:uid="{7A0FAC18-D428-4746-ADEB-BD413FDBE0F4}">
      <formula1>Compadjust</formula1>
    </dataValidation>
    <dataValidation type="list" allowBlank="1" showInputMessage="1" showErrorMessage="1" sqref="N17:N19 N7:N15" xr:uid="{0522A25A-327D-4717-8FA0-7BD05DAD25B0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1CD3-C31D-4E7A-9231-10F143EA69DE}">
  <dimension ref="A3:BL619"/>
  <sheetViews>
    <sheetView showGridLines="0" zoomScaleNormal="100" workbookViewId="0">
      <pane xSplit="22635" topLeftCell="P1"/>
      <selection pane="topRight" activeCell="I6" sqref="I6"/>
    </sheetView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39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38121131</v>
      </c>
      <c r="F8" s="151">
        <v>0</v>
      </c>
      <c r="G8" s="151">
        <v>38121131</v>
      </c>
      <c r="H8" s="152"/>
      <c r="I8" s="151">
        <v>38121131</v>
      </c>
      <c r="J8" s="151">
        <v>0</v>
      </c>
      <c r="K8" s="151">
        <v>38121131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38121131</v>
      </c>
      <c r="F9" s="37">
        <v>0</v>
      </c>
      <c r="G9" s="37">
        <v>38121131</v>
      </c>
      <c r="H9" s="152"/>
      <c r="I9" s="37">
        <v>38121131</v>
      </c>
      <c r="J9" s="37">
        <v>0</v>
      </c>
      <c r="K9" s="37">
        <v>38121131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16600</v>
      </c>
      <c r="F11" s="151">
        <v>0</v>
      </c>
      <c r="G11" s="151">
        <v>16600</v>
      </c>
      <c r="H11" s="152"/>
      <c r="I11" s="151">
        <v>16600</v>
      </c>
      <c r="J11" s="151">
        <v>0</v>
      </c>
      <c r="K11" s="151">
        <v>16600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3800</v>
      </c>
      <c r="F12" s="37">
        <v>0</v>
      </c>
      <c r="G12" s="37">
        <v>3800</v>
      </c>
      <c r="H12" s="152"/>
      <c r="I12" s="37">
        <v>3800</v>
      </c>
      <c r="J12" s="37">
        <v>0</v>
      </c>
      <c r="K12" s="37">
        <v>3800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12800</v>
      </c>
      <c r="F13" s="42">
        <v>0</v>
      </c>
      <c r="G13" s="42">
        <v>12800</v>
      </c>
      <c r="H13" s="152"/>
      <c r="I13" s="42">
        <v>12800</v>
      </c>
      <c r="J13" s="42">
        <v>0</v>
      </c>
      <c r="K13" s="42">
        <v>12800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38137731</v>
      </c>
      <c r="F15" s="162">
        <v>0</v>
      </c>
      <c r="G15" s="162">
        <v>38137731</v>
      </c>
      <c r="H15" s="152"/>
      <c r="I15" s="162">
        <v>38137731</v>
      </c>
      <c r="J15" s="162">
        <v>0</v>
      </c>
      <c r="K15" s="162">
        <v>38137731</v>
      </c>
      <c r="L15" s="152"/>
      <c r="M15" s="162">
        <v>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93"/>
      <c r="C23" s="190"/>
      <c r="E23" s="66"/>
      <c r="F23" s="192"/>
      <c r="G23" s="188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9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80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5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5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203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84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5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5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5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5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5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5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5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5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5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5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5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5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5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5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5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5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5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5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5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5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5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5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5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5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5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5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5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5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5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5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5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5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5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5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5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5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5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5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5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5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5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5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5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5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5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5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5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5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99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99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99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3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3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3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3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3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3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3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3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5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5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5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5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5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5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5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5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5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5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5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95F73B22-9EF3-4573-BB72-63967AFAA163}">
      <formula1>FinalDiff</formula1>
    </dataValidation>
    <dataValidation type="list" allowBlank="1" showInputMessage="1" showErrorMessage="1" sqref="D24 C23:C619" xr:uid="{D30C163E-B6A9-4900-BCF1-6BFFB6C58D43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2B0B7B06-D669-4125-996E-8A2066C6E519}">
      <formula1>Taxes</formula1>
    </dataValidation>
    <dataValidation type="list" allowBlank="1" showInputMessage="1" showErrorMessage="1" sqref="J23:J619" xr:uid="{7B603071-A24E-45D0-8F80-5D8AEB9A96D7}">
      <formula1>Taxes</formula1>
    </dataValidation>
    <dataValidation type="list" allowBlank="1" showInputMessage="1" showErrorMessage="1" sqref="N23:N619" xr:uid="{CD8DEB1A-17EC-4F88-A07D-FC8AE3E1FB53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E86E-CAF5-4174-809E-8CD1A817AAA8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40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0</v>
      </c>
      <c r="F8" s="151">
        <v>0</v>
      </c>
      <c r="G8" s="151">
        <v>0</v>
      </c>
      <c r="H8" s="152"/>
      <c r="I8" s="151">
        <v>0</v>
      </c>
      <c r="J8" s="151">
        <v>0</v>
      </c>
      <c r="K8" s="151">
        <v>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/>
      <c r="F9" s="37">
        <v>0</v>
      </c>
      <c r="G9" s="37">
        <v>0</v>
      </c>
      <c r="H9" s="152"/>
      <c r="I9" s="37"/>
      <c r="J9" s="37">
        <v>0</v>
      </c>
      <c r="K9" s="37">
        <v>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37106019</v>
      </c>
      <c r="F11" s="151">
        <v>0</v>
      </c>
      <c r="G11" s="151">
        <v>37106019</v>
      </c>
      <c r="H11" s="152"/>
      <c r="I11" s="151">
        <v>37106019</v>
      </c>
      <c r="J11" s="151">
        <v>0</v>
      </c>
      <c r="K11" s="151">
        <v>37106019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17019791</v>
      </c>
      <c r="F12" s="37">
        <v>0</v>
      </c>
      <c r="G12" s="37">
        <v>17019791</v>
      </c>
      <c r="H12" s="152"/>
      <c r="I12" s="37">
        <v>17019791</v>
      </c>
      <c r="J12" s="37">
        <v>0</v>
      </c>
      <c r="K12" s="37">
        <v>17019791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20086228</v>
      </c>
      <c r="F13" s="42">
        <v>0</v>
      </c>
      <c r="G13" s="42">
        <v>20086228</v>
      </c>
      <c r="H13" s="152"/>
      <c r="I13" s="42">
        <v>20086228</v>
      </c>
      <c r="J13" s="42">
        <v>0</v>
      </c>
      <c r="K13" s="42">
        <v>20086228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37106019</v>
      </c>
      <c r="F15" s="162">
        <v>0</v>
      </c>
      <c r="G15" s="162">
        <v>37106019</v>
      </c>
      <c r="H15" s="152"/>
      <c r="I15" s="162">
        <v>37106019</v>
      </c>
      <c r="J15" s="162">
        <v>0</v>
      </c>
      <c r="K15" s="162">
        <v>37106019</v>
      </c>
      <c r="L15" s="152"/>
      <c r="M15" s="162">
        <v>0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213"/>
      <c r="K98" s="214"/>
      <c r="L98" s="214"/>
      <c r="M98" s="215"/>
      <c r="N98" s="180"/>
      <c r="O98" s="203"/>
      <c r="P98" s="204"/>
      <c r="Q98" s="97"/>
    </row>
    <row r="99" spans="1:17" x14ac:dyDescent="0.3">
      <c r="E99" s="108"/>
      <c r="F99" s="216"/>
      <c r="G99" s="189"/>
      <c r="I99" s="189"/>
      <c r="O99" s="128"/>
      <c r="P99" s="217"/>
      <c r="Q99" s="41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11B89819-2ACE-4494-A77D-3BCC6D337BB9}">
      <formula1>Govadjust</formula1>
    </dataValidation>
    <dataValidation type="list" allowBlank="1" showInputMessage="1" showErrorMessage="1" sqref="J23:J619" xr:uid="{D1FFA231-F0B5-4FF0-BB09-E59ADBCA6392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7CCB4E52-6613-4CC0-9CDC-730FD43EE2C5}">
      <formula1>Taxes</formula1>
    </dataValidation>
    <dataValidation type="list" allowBlank="1" showInputMessage="1" showErrorMessage="1" sqref="D24 C23:C619" xr:uid="{4DDD6094-4A56-4DAF-BB4A-E005CECB13B1}">
      <formula1>Compadjust</formula1>
    </dataValidation>
    <dataValidation type="list" allowBlank="1" showInputMessage="1" showErrorMessage="1" sqref="N17:N19 N7:N15" xr:uid="{49D9F478-6E2F-43D2-B335-D8B00A81D266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904C-9E14-4676-80D4-8F80D02850F7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41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-1274047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-1274047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43349047</v>
      </c>
      <c r="F8" s="151">
        <v>-1274047</v>
      </c>
      <c r="G8" s="151">
        <v>42075000</v>
      </c>
      <c r="H8" s="152"/>
      <c r="I8" s="151">
        <v>42075000</v>
      </c>
      <c r="J8" s="151">
        <v>0</v>
      </c>
      <c r="K8" s="151">
        <v>42075000</v>
      </c>
      <c r="L8" s="152"/>
      <c r="M8" s="151">
        <v>0</v>
      </c>
      <c r="N8" s="153"/>
      <c r="O8" s="147"/>
      <c r="P8" s="149"/>
      <c r="Q8" s="136"/>
      <c r="R8" s="141" t="s">
        <v>54</v>
      </c>
      <c r="S8" s="17">
        <v>-1274047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-1274047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-1274047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43349047</v>
      </c>
      <c r="F9" s="37">
        <v>-1274047</v>
      </c>
      <c r="G9" s="37">
        <v>42075000</v>
      </c>
      <c r="H9" s="152"/>
      <c r="I9" s="37">
        <v>42075000</v>
      </c>
      <c r="J9" s="37">
        <v>0</v>
      </c>
      <c r="K9" s="37">
        <v>42075000</v>
      </c>
      <c r="L9" s="152"/>
      <c r="M9" s="37">
        <v>0</v>
      </c>
      <c r="N9" s="154"/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0</v>
      </c>
      <c r="F11" s="151">
        <v>0</v>
      </c>
      <c r="G11" s="151">
        <v>0</v>
      </c>
      <c r="H11" s="152"/>
      <c r="I11" s="151">
        <v>0</v>
      </c>
      <c r="J11" s="151">
        <v>0</v>
      </c>
      <c r="K11" s="151">
        <v>0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0</v>
      </c>
      <c r="F12" s="37">
        <v>0</v>
      </c>
      <c r="G12" s="37">
        <v>0</v>
      </c>
      <c r="H12" s="152"/>
      <c r="I12" s="37">
        <v>0</v>
      </c>
      <c r="J12" s="37">
        <v>0</v>
      </c>
      <c r="K12" s="37">
        <v>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0</v>
      </c>
      <c r="F13" s="42">
        <v>0</v>
      </c>
      <c r="G13" s="42">
        <v>0</v>
      </c>
      <c r="H13" s="152"/>
      <c r="I13" s="42">
        <v>0</v>
      </c>
      <c r="J13" s="42">
        <v>0</v>
      </c>
      <c r="K13" s="42">
        <v>0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-1274047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-1274047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0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43349047</v>
      </c>
      <c r="F15" s="162">
        <v>-1274047</v>
      </c>
      <c r="G15" s="162">
        <v>42075000</v>
      </c>
      <c r="H15" s="152"/>
      <c r="I15" s="162">
        <v>42075000</v>
      </c>
      <c r="J15" s="162">
        <v>0</v>
      </c>
      <c r="K15" s="162">
        <v>42075000</v>
      </c>
      <c r="L15" s="152"/>
      <c r="M15" s="162">
        <v>0</v>
      </c>
      <c r="N15" s="159"/>
      <c r="O15" s="147"/>
      <c r="P15" s="149"/>
      <c r="R15" s="163" t="s">
        <v>22</v>
      </c>
      <c r="S15" s="53">
        <v>-1274047</v>
      </c>
      <c r="T15" s="156"/>
      <c r="U15" s="129" t="s">
        <v>19</v>
      </c>
      <c r="V15" s="156">
        <v>0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0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 t="s">
        <v>50</v>
      </c>
      <c r="C23" s="173" t="s">
        <v>54</v>
      </c>
      <c r="E23" s="174" t="s">
        <v>55</v>
      </c>
      <c r="F23" s="175" t="s">
        <v>56</v>
      </c>
      <c r="G23" s="176">
        <v>-60000</v>
      </c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93" t="s">
        <v>50</v>
      </c>
      <c r="C24" s="190" t="s">
        <v>54</v>
      </c>
      <c r="E24" s="66" t="s">
        <v>55</v>
      </c>
      <c r="F24" s="182" t="s">
        <v>57</v>
      </c>
      <c r="G24" s="183">
        <v>-1214047</v>
      </c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-1274047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E1116406-56F6-4607-B317-C41A14566695}">
      <formula1>FinalDiff</formula1>
    </dataValidation>
    <dataValidation type="list" allowBlank="1" showInputMessage="1" showErrorMessage="1" sqref="D24 C23:C619" xr:uid="{44E60C47-C6F8-4D4A-9E31-B313D4F824E8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3849DF66-88BF-4BB9-BA62-E654C7BE8B00}">
      <formula1>Taxes</formula1>
    </dataValidation>
    <dataValidation type="list" allowBlank="1" showInputMessage="1" showErrorMessage="1" sqref="J23:J619" xr:uid="{12A6DAA2-7161-46D5-92AA-8BF697CE3783}">
      <formula1>Taxes</formula1>
    </dataValidation>
    <dataValidation type="list" allowBlank="1" showInputMessage="1" showErrorMessage="1" sqref="N23:N619" xr:uid="{AAF436E2-A501-478F-9DDC-2EC72D482B09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47E21-A50B-41BA-B20B-2F800568E8B9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42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-10276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-10276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28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21434096</v>
      </c>
      <c r="F8" s="151">
        <v>-10276</v>
      </c>
      <c r="G8" s="151">
        <v>21423820</v>
      </c>
      <c r="H8" s="152"/>
      <c r="I8" s="151">
        <v>21423792</v>
      </c>
      <c r="J8" s="151">
        <v>0</v>
      </c>
      <c r="K8" s="151">
        <v>21423792</v>
      </c>
      <c r="L8" s="152"/>
      <c r="M8" s="151">
        <v>28</v>
      </c>
      <c r="N8" s="153"/>
      <c r="O8" s="147"/>
      <c r="P8" s="149"/>
      <c r="Q8" s="136"/>
      <c r="R8" s="141" t="s">
        <v>54</v>
      </c>
      <c r="S8" s="17">
        <v>-10276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-10276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-10276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28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21434096</v>
      </c>
      <c r="F9" s="37">
        <v>-10276</v>
      </c>
      <c r="G9" s="37">
        <v>21423820</v>
      </c>
      <c r="H9" s="152"/>
      <c r="I9" s="37">
        <v>21423792</v>
      </c>
      <c r="J9" s="37">
        <v>0</v>
      </c>
      <c r="K9" s="37">
        <v>21423792</v>
      </c>
      <c r="L9" s="152"/>
      <c r="M9" s="37">
        <v>28</v>
      </c>
      <c r="N9" s="154" t="s">
        <v>19</v>
      </c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>
        <v>0</v>
      </c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332076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428476</v>
      </c>
      <c r="F11" s="151">
        <v>0</v>
      </c>
      <c r="G11" s="151">
        <v>428476</v>
      </c>
      <c r="H11" s="152"/>
      <c r="I11" s="151">
        <v>96400</v>
      </c>
      <c r="J11" s="151">
        <v>0</v>
      </c>
      <c r="K11" s="151">
        <v>96400</v>
      </c>
      <c r="L11" s="152"/>
      <c r="M11" s="151">
        <v>332076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0</v>
      </c>
      <c r="F12" s="37">
        <v>0</v>
      </c>
      <c r="G12" s="37">
        <v>0</v>
      </c>
      <c r="H12" s="152"/>
      <c r="I12" s="37">
        <v>0</v>
      </c>
      <c r="J12" s="37">
        <v>0</v>
      </c>
      <c r="K12" s="37">
        <v>0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332076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428476</v>
      </c>
      <c r="F13" s="42">
        <v>0</v>
      </c>
      <c r="G13" s="42">
        <v>428476</v>
      </c>
      <c r="H13" s="152"/>
      <c r="I13" s="42">
        <v>96400</v>
      </c>
      <c r="J13" s="42">
        <v>0</v>
      </c>
      <c r="K13" s="42">
        <v>96400</v>
      </c>
      <c r="L13" s="152"/>
      <c r="M13" s="158">
        <v>332076</v>
      </c>
      <c r="N13" s="127" t="s">
        <v>19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-10276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-10276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332104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21862572</v>
      </c>
      <c r="F15" s="162">
        <v>-10276</v>
      </c>
      <c r="G15" s="162">
        <v>21852296</v>
      </c>
      <c r="H15" s="152"/>
      <c r="I15" s="162">
        <v>21520192</v>
      </c>
      <c r="J15" s="162">
        <v>0</v>
      </c>
      <c r="K15" s="162">
        <v>21520192</v>
      </c>
      <c r="L15" s="152"/>
      <c r="M15" s="162">
        <v>332104</v>
      </c>
      <c r="N15" s="159"/>
      <c r="O15" s="147"/>
      <c r="P15" s="149"/>
      <c r="R15" s="163" t="s">
        <v>22</v>
      </c>
      <c r="S15" s="53">
        <v>-10276</v>
      </c>
      <c r="T15" s="156"/>
      <c r="U15" s="129" t="s">
        <v>19</v>
      </c>
      <c r="V15" s="156">
        <v>332104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332104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 t="s">
        <v>50</v>
      </c>
      <c r="C23" s="173" t="s">
        <v>54</v>
      </c>
      <c r="E23" s="232" t="s">
        <v>58</v>
      </c>
      <c r="F23" s="175" t="s">
        <v>59</v>
      </c>
      <c r="G23" s="176">
        <v>-5138</v>
      </c>
      <c r="J23" s="177"/>
      <c r="K23" s="178"/>
      <c r="L23" s="178"/>
      <c r="M23" s="179"/>
      <c r="N23" s="180"/>
      <c r="O23" s="73"/>
      <c r="P23" s="74"/>
      <c r="Q23" s="181"/>
      <c r="U23" s="141" t="s">
        <v>70</v>
      </c>
      <c r="V23" s="17">
        <v>0</v>
      </c>
      <c r="W23" s="142">
        <v>0</v>
      </c>
    </row>
    <row r="24" spans="1:23" x14ac:dyDescent="0.3">
      <c r="A24" s="172" t="s">
        <v>50</v>
      </c>
      <c r="C24" s="173" t="s">
        <v>54</v>
      </c>
      <c r="E24" s="233" t="s">
        <v>58</v>
      </c>
      <c r="F24" s="182" t="s">
        <v>59</v>
      </c>
      <c r="G24" s="183">
        <v>-5138</v>
      </c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-10276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FCB3929F-1A16-4B3E-98D4-3F5B38789CF4}">
      <formula1>Govadjust</formula1>
    </dataValidation>
    <dataValidation type="list" allowBlank="1" showInputMessage="1" showErrorMessage="1" sqref="J23:J619" xr:uid="{43D675E3-F75F-49CE-9CC2-59FA190F9BF0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FC04D1CC-529D-41AE-8CD8-C70A44D49F81}">
      <formula1>Taxes</formula1>
    </dataValidation>
    <dataValidation type="list" allowBlank="1" showInputMessage="1" showErrorMessage="1" sqref="C25:C619 C24:D24 C23" xr:uid="{E6B1618E-54AA-4918-A711-8851D1338589}">
      <formula1>Compadjust</formula1>
    </dataValidation>
    <dataValidation type="list" allowBlank="1" showInputMessage="1" showErrorMessage="1" sqref="N17:N19 N7:N15" xr:uid="{9D32C597-1BE2-4A96-914C-67A960D1970B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0485D-CF23-46EF-A1D4-1ACC18179160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27" bestFit="1" customWidth="1"/>
    <col min="2" max="2" width="4.28515625" style="128" customWidth="1"/>
    <col min="3" max="3" width="71.140625" style="129" bestFit="1" customWidth="1"/>
    <col min="4" max="4" width="0.85546875" style="129" customWidth="1"/>
    <col min="5" max="5" width="16.85546875" style="129" customWidth="1"/>
    <col min="6" max="6" width="14.28515625" style="128" bestFit="1" customWidth="1"/>
    <col min="7" max="7" width="16.7109375" style="129" bestFit="1" customWidth="1"/>
    <col min="8" max="8" width="0.85546875" style="129" customWidth="1"/>
    <col min="9" max="9" width="14.7109375" style="129" bestFit="1" customWidth="1"/>
    <col min="10" max="10" width="11.42578125" style="129" customWidth="1"/>
    <col min="11" max="11" width="13.140625" style="129" bestFit="1" customWidth="1"/>
    <col min="12" max="12" width="0.85546875" style="129" customWidth="1"/>
    <col min="13" max="13" width="13.7109375" style="129" bestFit="1" customWidth="1"/>
    <col min="14" max="14" width="41.7109375" style="127" bestFit="1" customWidth="1"/>
    <col min="15" max="15" width="15" style="129" customWidth="1"/>
    <col min="16" max="16" width="11.5703125" style="128"/>
    <col min="17" max="17" width="13.7109375" style="129" customWidth="1"/>
    <col min="18" max="18" width="38.28515625" style="129" bestFit="1" customWidth="1"/>
    <col min="19" max="19" width="11.5703125" style="129"/>
    <col min="20" max="20" width="7.85546875" style="129" customWidth="1"/>
    <col min="21" max="21" width="41.7109375" style="129" bestFit="1" customWidth="1"/>
    <col min="22" max="24" width="11.5703125" style="129"/>
    <col min="25" max="25" width="5.140625" style="130" customWidth="1"/>
    <col min="26" max="26" width="42" style="131" customWidth="1"/>
    <col min="27" max="36" width="11.7109375" style="131" customWidth="1"/>
    <col min="37" max="38" width="11.5703125" style="129"/>
    <col min="39" max="39" width="5.140625" style="130" customWidth="1"/>
    <col min="40" max="40" width="42.42578125" style="131" customWidth="1"/>
    <col min="41" max="49" width="11.7109375" style="131" customWidth="1"/>
    <col min="50" max="51" width="11.5703125" style="129"/>
    <col min="52" max="52" width="5.42578125" style="129" customWidth="1"/>
    <col min="53" max="53" width="42.7109375" style="129" customWidth="1"/>
    <col min="54" max="55" width="11.5703125" style="129"/>
    <col min="56" max="56" width="12.7109375" style="129" customWidth="1"/>
    <col min="57" max="60" width="11.5703125" style="129"/>
    <col min="61" max="61" width="17" style="129" customWidth="1"/>
    <col min="62" max="62" width="15.42578125" style="129" customWidth="1"/>
    <col min="63" max="16384" width="11.5703125" style="129"/>
  </cols>
  <sheetData>
    <row r="3" spans="1:64" x14ac:dyDescent="0.3">
      <c r="C3" s="132" t="s">
        <v>0</v>
      </c>
      <c r="E3" s="133" t="s">
        <v>43</v>
      </c>
      <c r="F3" s="129"/>
      <c r="J3" s="132" t="s">
        <v>1</v>
      </c>
      <c r="K3" s="134">
        <v>1396</v>
      </c>
    </row>
    <row r="4" spans="1:64" x14ac:dyDescent="0.3">
      <c r="C4" s="135"/>
      <c r="F4" s="129"/>
      <c r="Q4" s="136"/>
    </row>
    <row r="5" spans="1:64" ht="40.5" customHeight="1" thickBot="1" x14ac:dyDescent="0.3">
      <c r="B5" s="264" t="s">
        <v>2</v>
      </c>
      <c r="C5" s="266" t="s">
        <v>3</v>
      </c>
      <c r="E5" s="268" t="s">
        <v>4</v>
      </c>
      <c r="F5" s="268"/>
      <c r="G5" s="268"/>
      <c r="I5" s="268" t="s">
        <v>5</v>
      </c>
      <c r="J5" s="268"/>
      <c r="K5" s="268"/>
      <c r="M5" s="269" t="s">
        <v>6</v>
      </c>
      <c r="N5" s="271" t="s">
        <v>7</v>
      </c>
      <c r="Q5" s="136"/>
      <c r="R5" s="137" t="s">
        <v>8</v>
      </c>
      <c r="S5" s="12" t="s">
        <v>9</v>
      </c>
      <c r="U5" s="137" t="s">
        <v>10</v>
      </c>
      <c r="V5" s="12" t="s">
        <v>9</v>
      </c>
      <c r="Y5" s="138" t="s">
        <v>11</v>
      </c>
      <c r="Z5" s="139" t="s">
        <v>12</v>
      </c>
      <c r="AA5" s="138" t="s">
        <v>62</v>
      </c>
      <c r="AB5" s="138" t="s">
        <v>63</v>
      </c>
      <c r="AC5" s="138" t="s">
        <v>54</v>
      </c>
      <c r="AD5" s="138" t="s">
        <v>64</v>
      </c>
      <c r="AE5" s="138" t="s">
        <v>65</v>
      </c>
      <c r="AF5" s="138" t="s">
        <v>66</v>
      </c>
      <c r="AG5" s="138" t="s">
        <v>67</v>
      </c>
      <c r="AH5" s="138" t="s">
        <v>68</v>
      </c>
      <c r="AI5" s="138" t="s">
        <v>69</v>
      </c>
      <c r="AJ5" s="138" t="s">
        <v>13</v>
      </c>
      <c r="AM5" s="138" t="s">
        <v>11</v>
      </c>
      <c r="AN5" s="139" t="s">
        <v>12</v>
      </c>
      <c r="AO5" s="138" t="s">
        <v>70</v>
      </c>
      <c r="AP5" s="138" t="s">
        <v>71</v>
      </c>
      <c r="AQ5" s="138" t="s">
        <v>51</v>
      </c>
      <c r="AR5" s="138" t="s">
        <v>64</v>
      </c>
      <c r="AS5" s="138" t="s">
        <v>72</v>
      </c>
      <c r="AT5" s="138" t="s">
        <v>67</v>
      </c>
      <c r="AU5" s="138" t="s">
        <v>73</v>
      </c>
      <c r="AV5" s="138" t="s">
        <v>69</v>
      </c>
      <c r="AW5" s="138" t="s">
        <v>14</v>
      </c>
      <c r="AZ5" s="138" t="s">
        <v>11</v>
      </c>
      <c r="BA5" s="139" t="s">
        <v>15</v>
      </c>
      <c r="BB5" s="138" t="s">
        <v>74</v>
      </c>
      <c r="BC5" s="138" t="s">
        <v>75</v>
      </c>
      <c r="BD5" s="138" t="s">
        <v>76</v>
      </c>
      <c r="BE5" s="138" t="s">
        <v>77</v>
      </c>
      <c r="BF5" s="138" t="s">
        <v>78</v>
      </c>
      <c r="BG5" s="138" t="s">
        <v>79</v>
      </c>
      <c r="BH5" s="138" t="s">
        <v>80</v>
      </c>
      <c r="BI5" s="138" t="s">
        <v>81</v>
      </c>
      <c r="BJ5" s="138" t="s">
        <v>82</v>
      </c>
      <c r="BK5" s="138" t="s">
        <v>19</v>
      </c>
      <c r="BL5" s="139">
        <v>0</v>
      </c>
    </row>
    <row r="6" spans="1:64" ht="28.5" thickTop="1" thickBot="1" x14ac:dyDescent="0.3">
      <c r="B6" s="265"/>
      <c r="C6" s="267"/>
      <c r="E6" s="140" t="s">
        <v>16</v>
      </c>
      <c r="F6" s="140" t="s">
        <v>17</v>
      </c>
      <c r="G6" s="140" t="s">
        <v>18</v>
      </c>
      <c r="I6" s="140" t="s">
        <v>16</v>
      </c>
      <c r="J6" s="140" t="s">
        <v>17</v>
      </c>
      <c r="K6" s="140" t="s">
        <v>18</v>
      </c>
      <c r="M6" s="270"/>
      <c r="N6" s="272"/>
      <c r="Q6" s="136"/>
      <c r="R6" s="141" t="s">
        <v>62</v>
      </c>
      <c r="S6" s="17">
        <v>0</v>
      </c>
      <c r="T6" s="142">
        <v>0</v>
      </c>
      <c r="U6" s="129" t="s">
        <v>74</v>
      </c>
      <c r="V6" s="19">
        <v>0</v>
      </c>
      <c r="W6" s="142">
        <v>0</v>
      </c>
      <c r="Y6" s="143"/>
      <c r="Z6" s="144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M6" s="143"/>
      <c r="AN6" s="144"/>
      <c r="AO6" s="145"/>
      <c r="AP6" s="145"/>
      <c r="AQ6" s="145"/>
      <c r="AR6" s="145"/>
      <c r="AS6" s="145"/>
      <c r="AT6" s="145"/>
      <c r="AU6" s="145"/>
      <c r="AV6" s="145"/>
      <c r="AW6" s="145"/>
      <c r="AZ6" s="143"/>
      <c r="BA6" s="144"/>
      <c r="BB6" s="145"/>
      <c r="BC6" s="145"/>
      <c r="BD6" s="145"/>
      <c r="BE6" s="145"/>
      <c r="BF6" s="145"/>
      <c r="BG6" s="145"/>
      <c r="BH6" s="145"/>
      <c r="BI6" s="145"/>
      <c r="BJ6" s="145"/>
      <c r="BK6" s="143"/>
      <c r="BL6" s="144"/>
    </row>
    <row r="7" spans="1:64" ht="14.25" thickTop="1" x14ac:dyDescent="0.25">
      <c r="A7" s="146"/>
      <c r="B7" s="147"/>
      <c r="C7" s="147"/>
      <c r="E7" s="147"/>
      <c r="F7" s="147"/>
      <c r="G7" s="147"/>
      <c r="I7" s="147"/>
      <c r="J7" s="147"/>
      <c r="K7" s="147"/>
      <c r="M7" s="147"/>
      <c r="N7" s="148"/>
      <c r="O7" s="147" t="s">
        <v>83</v>
      </c>
      <c r="P7" s="149" t="s">
        <v>83</v>
      </c>
      <c r="Q7" s="136"/>
      <c r="R7" s="141" t="s">
        <v>63</v>
      </c>
      <c r="S7" s="17">
        <v>0</v>
      </c>
      <c r="T7" s="142">
        <v>0</v>
      </c>
      <c r="U7" s="129" t="s">
        <v>75</v>
      </c>
      <c r="V7" s="19">
        <v>0</v>
      </c>
      <c r="W7" s="142">
        <v>0</v>
      </c>
      <c r="Y7" s="150">
        <v>0</v>
      </c>
      <c r="Z7" s="150" t="s">
        <v>84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0</v>
      </c>
      <c r="AM7" s="150">
        <v>0</v>
      </c>
      <c r="AN7" s="150" t="s">
        <v>84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Z7" s="150">
        <v>0</v>
      </c>
      <c r="BA7" s="150" t="s">
        <v>84</v>
      </c>
      <c r="BB7" s="150">
        <v>0</v>
      </c>
      <c r="BC7" s="150">
        <v>0</v>
      </c>
      <c r="BD7" s="150">
        <v>0</v>
      </c>
      <c r="BE7" s="150">
        <v>0</v>
      </c>
      <c r="BF7" s="150">
        <v>0</v>
      </c>
      <c r="BG7" s="150">
        <v>0</v>
      </c>
      <c r="BH7" s="150">
        <v>0</v>
      </c>
      <c r="BI7" s="150">
        <v>0</v>
      </c>
      <c r="BJ7" s="150">
        <v>0</v>
      </c>
      <c r="BK7" s="150">
        <v>-82</v>
      </c>
      <c r="BL7" s="150">
        <v>0</v>
      </c>
    </row>
    <row r="8" spans="1:64" ht="27" x14ac:dyDescent="0.25">
      <c r="A8" s="146"/>
      <c r="B8" s="150"/>
      <c r="C8" s="150" t="s">
        <v>84</v>
      </c>
      <c r="E8" s="151">
        <v>18</v>
      </c>
      <c r="F8" s="151">
        <v>0</v>
      </c>
      <c r="G8" s="151">
        <v>18</v>
      </c>
      <c r="H8" s="152"/>
      <c r="I8" s="151">
        <v>100</v>
      </c>
      <c r="J8" s="151">
        <v>0</v>
      </c>
      <c r="K8" s="151">
        <v>100</v>
      </c>
      <c r="L8" s="152"/>
      <c r="M8" s="151">
        <v>-82</v>
      </c>
      <c r="N8" s="153"/>
      <c r="O8" s="147"/>
      <c r="P8" s="149"/>
      <c r="Q8" s="136"/>
      <c r="R8" s="141" t="s">
        <v>54</v>
      </c>
      <c r="S8" s="17">
        <v>0</v>
      </c>
      <c r="T8" s="142">
        <v>0</v>
      </c>
      <c r="U8" s="129" t="s">
        <v>76</v>
      </c>
      <c r="V8" s="19">
        <v>0</v>
      </c>
      <c r="W8" s="142">
        <v>0</v>
      </c>
      <c r="Y8" s="31">
        <v>1</v>
      </c>
      <c r="Z8" s="32" t="s">
        <v>85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85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85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-82</v>
      </c>
      <c r="BL8" s="32">
        <v>0</v>
      </c>
    </row>
    <row r="9" spans="1:64" ht="27" x14ac:dyDescent="0.25">
      <c r="A9" s="146"/>
      <c r="B9" s="34">
        <v>1</v>
      </c>
      <c r="C9" s="35" t="s">
        <v>85</v>
      </c>
      <c r="E9" s="37">
        <v>18</v>
      </c>
      <c r="F9" s="37">
        <v>0</v>
      </c>
      <c r="G9" s="37">
        <v>18</v>
      </c>
      <c r="H9" s="152"/>
      <c r="I9" s="37">
        <v>100</v>
      </c>
      <c r="J9" s="37">
        <v>0</v>
      </c>
      <c r="K9" s="37">
        <v>100</v>
      </c>
      <c r="L9" s="152"/>
      <c r="M9" s="37">
        <v>-82</v>
      </c>
      <c r="N9" s="154" t="s">
        <v>19</v>
      </c>
      <c r="O9" s="147" t="s">
        <v>83</v>
      </c>
      <c r="P9" s="149" t="s">
        <v>83</v>
      </c>
      <c r="Q9" s="136"/>
      <c r="R9" s="141" t="s">
        <v>64</v>
      </c>
      <c r="S9" s="17">
        <v>0</v>
      </c>
      <c r="T9" s="142">
        <v>0</v>
      </c>
      <c r="U9" s="129" t="s">
        <v>77</v>
      </c>
      <c r="V9" s="19">
        <v>0</v>
      </c>
      <c r="W9" s="142">
        <v>0</v>
      </c>
      <c r="Y9" s="39">
        <v>2</v>
      </c>
      <c r="Z9" s="40" t="s">
        <v>86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M9" s="39">
        <v>2</v>
      </c>
      <c r="AN9" s="40" t="s">
        <v>86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Z9" s="39">
        <v>2</v>
      </c>
      <c r="BA9" s="40" t="s">
        <v>86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39">
        <v>0</v>
      </c>
      <c r="BL9" s="40">
        <v>0</v>
      </c>
    </row>
    <row r="10" spans="1:64" x14ac:dyDescent="0.25">
      <c r="A10" s="146"/>
      <c r="B10" s="39">
        <v>2</v>
      </c>
      <c r="C10" s="40" t="s">
        <v>86</v>
      </c>
      <c r="E10" s="42"/>
      <c r="F10" s="42">
        <v>0</v>
      </c>
      <c r="G10" s="42">
        <v>0</v>
      </c>
      <c r="H10" s="152"/>
      <c r="I10" s="42"/>
      <c r="J10" s="42">
        <v>0</v>
      </c>
      <c r="K10" s="42">
        <v>0</v>
      </c>
      <c r="L10" s="152"/>
      <c r="M10" s="42">
        <v>0</v>
      </c>
      <c r="O10" s="147" t="s">
        <v>83</v>
      </c>
      <c r="P10" s="149" t="s">
        <v>83</v>
      </c>
      <c r="Q10" s="136"/>
      <c r="R10" s="141" t="s">
        <v>65</v>
      </c>
      <c r="S10" s="155">
        <v>0</v>
      </c>
      <c r="T10" s="142">
        <v>0</v>
      </c>
      <c r="U10" s="129" t="s">
        <v>78</v>
      </c>
      <c r="V10" s="156">
        <v>0</v>
      </c>
      <c r="W10" s="142">
        <v>0</v>
      </c>
      <c r="Y10" s="150">
        <v>0</v>
      </c>
      <c r="Z10" s="150" t="s">
        <v>87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M10" s="150">
        <v>0</v>
      </c>
      <c r="AN10" s="150" t="s">
        <v>87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Z10" s="150">
        <v>0</v>
      </c>
      <c r="BA10" s="150" t="s">
        <v>87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</row>
    <row r="11" spans="1:64" ht="27" x14ac:dyDescent="0.25">
      <c r="A11" s="146"/>
      <c r="B11" s="157"/>
      <c r="C11" s="150" t="s">
        <v>87</v>
      </c>
      <c r="E11" s="151">
        <v>49464</v>
      </c>
      <c r="F11" s="151">
        <v>0</v>
      </c>
      <c r="G11" s="151">
        <v>49464</v>
      </c>
      <c r="H11" s="152"/>
      <c r="I11" s="151">
        <v>49464</v>
      </c>
      <c r="J11" s="151">
        <v>0</v>
      </c>
      <c r="K11" s="151">
        <v>49464</v>
      </c>
      <c r="L11" s="152"/>
      <c r="M11" s="151">
        <v>0</v>
      </c>
      <c r="N11" s="153"/>
      <c r="O11" s="147"/>
      <c r="P11" s="149"/>
      <c r="Q11" s="136"/>
      <c r="R11" s="141" t="s">
        <v>66</v>
      </c>
      <c r="S11" s="17">
        <v>0</v>
      </c>
      <c r="T11" s="142">
        <v>0</v>
      </c>
      <c r="U11" s="129" t="s">
        <v>79</v>
      </c>
      <c r="V11" s="156">
        <v>0</v>
      </c>
      <c r="W11" s="142">
        <v>0</v>
      </c>
      <c r="Y11" s="31">
        <v>3</v>
      </c>
      <c r="Z11" s="32" t="s">
        <v>88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88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88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146"/>
      <c r="B12" s="34">
        <v>3</v>
      </c>
      <c r="C12" s="35" t="s">
        <v>88</v>
      </c>
      <c r="E12" s="37">
        <v>5612</v>
      </c>
      <c r="F12" s="37">
        <v>0</v>
      </c>
      <c r="G12" s="37">
        <v>5612</v>
      </c>
      <c r="H12" s="152"/>
      <c r="I12" s="37">
        <v>5612</v>
      </c>
      <c r="J12" s="37">
        <v>0</v>
      </c>
      <c r="K12" s="37">
        <v>5612</v>
      </c>
      <c r="L12" s="152"/>
      <c r="M12" s="37">
        <v>0</v>
      </c>
      <c r="N12" s="154"/>
      <c r="O12" s="147" t="s">
        <v>83</v>
      </c>
      <c r="P12" s="149" t="s">
        <v>83</v>
      </c>
      <c r="Q12" s="136"/>
      <c r="R12" s="141" t="s">
        <v>67</v>
      </c>
      <c r="S12" s="155">
        <v>0</v>
      </c>
      <c r="T12" s="142">
        <v>0</v>
      </c>
      <c r="U12" s="129" t="s">
        <v>80</v>
      </c>
      <c r="V12" s="156">
        <v>0</v>
      </c>
      <c r="W12" s="142">
        <v>0</v>
      </c>
      <c r="Y12" s="39">
        <v>4</v>
      </c>
      <c r="Z12" s="40" t="s">
        <v>89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M12" s="39">
        <v>4</v>
      </c>
      <c r="AN12" s="40" t="s">
        <v>89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Z12" s="39">
        <v>4</v>
      </c>
      <c r="BA12" s="40" t="s">
        <v>89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39">
        <v>0</v>
      </c>
      <c r="BL12" s="40">
        <v>0</v>
      </c>
    </row>
    <row r="13" spans="1:64" ht="27" x14ac:dyDescent="0.25">
      <c r="A13" s="146"/>
      <c r="B13" s="39">
        <v>4</v>
      </c>
      <c r="C13" s="41" t="s">
        <v>89</v>
      </c>
      <c r="E13" s="42">
        <v>43852</v>
      </c>
      <c r="F13" s="42">
        <v>0</v>
      </c>
      <c r="G13" s="42">
        <v>43852</v>
      </c>
      <c r="H13" s="152"/>
      <c r="I13" s="42">
        <v>43852</v>
      </c>
      <c r="J13" s="42">
        <v>0</v>
      </c>
      <c r="K13" s="42">
        <v>43852</v>
      </c>
      <c r="L13" s="152"/>
      <c r="M13" s="158">
        <v>0</v>
      </c>
      <c r="O13" s="147" t="s">
        <v>83</v>
      </c>
      <c r="P13" s="149" t="s">
        <v>83</v>
      </c>
      <c r="Q13" s="136"/>
      <c r="R13" s="141" t="s">
        <v>68</v>
      </c>
      <c r="S13" s="17">
        <v>0</v>
      </c>
      <c r="T13" s="142">
        <v>0</v>
      </c>
      <c r="U13" s="129" t="s">
        <v>81</v>
      </c>
      <c r="V13" s="156">
        <v>0</v>
      </c>
      <c r="W13" s="142">
        <v>0</v>
      </c>
      <c r="Y13" s="31">
        <v>5</v>
      </c>
      <c r="Z13" s="32" t="s">
        <v>86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86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86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146"/>
      <c r="B14" s="34">
        <v>5</v>
      </c>
      <c r="C14" s="47" t="s">
        <v>86</v>
      </c>
      <c r="E14" s="37">
        <v>0</v>
      </c>
      <c r="F14" s="37">
        <v>0</v>
      </c>
      <c r="G14" s="37">
        <v>0</v>
      </c>
      <c r="H14" s="152"/>
      <c r="I14" s="37">
        <v>0</v>
      </c>
      <c r="J14" s="37">
        <v>0</v>
      </c>
      <c r="K14" s="37">
        <v>0</v>
      </c>
      <c r="L14" s="152"/>
      <c r="M14" s="37">
        <v>0</v>
      </c>
      <c r="N14" s="154"/>
      <c r="O14" s="147" t="s">
        <v>83</v>
      </c>
      <c r="P14" s="149" t="s">
        <v>83</v>
      </c>
      <c r="Q14" s="136"/>
      <c r="R14" s="141" t="s">
        <v>69</v>
      </c>
      <c r="S14" s="155">
        <v>0</v>
      </c>
      <c r="T14" s="142">
        <v>0</v>
      </c>
      <c r="U14" s="129" t="s">
        <v>82</v>
      </c>
      <c r="V14" s="156">
        <v>0</v>
      </c>
      <c r="W14" s="142">
        <v>0</v>
      </c>
      <c r="Y14" s="159"/>
      <c r="Z14" s="159" t="s">
        <v>20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M14" s="159"/>
      <c r="AN14" s="159" t="s">
        <v>20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Z14" s="159">
        <v>0</v>
      </c>
      <c r="BA14" s="159" t="s">
        <v>20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59">
        <v>-82</v>
      </c>
      <c r="BL14" s="159">
        <v>0</v>
      </c>
    </row>
    <row r="15" spans="1:64" ht="15" thickTop="1" thickBot="1" x14ac:dyDescent="0.35">
      <c r="A15" s="146"/>
      <c r="B15" s="161"/>
      <c r="C15" s="161" t="s">
        <v>21</v>
      </c>
      <c r="E15" s="162">
        <v>49482</v>
      </c>
      <c r="F15" s="162">
        <v>0</v>
      </c>
      <c r="G15" s="162">
        <v>49482</v>
      </c>
      <c r="H15" s="152"/>
      <c r="I15" s="162">
        <v>49564</v>
      </c>
      <c r="J15" s="162">
        <v>0</v>
      </c>
      <c r="K15" s="162">
        <v>49564</v>
      </c>
      <c r="L15" s="152"/>
      <c r="M15" s="162">
        <v>-82</v>
      </c>
      <c r="N15" s="159"/>
      <c r="O15" s="147"/>
      <c r="P15" s="149"/>
      <c r="R15" s="163" t="s">
        <v>22</v>
      </c>
      <c r="S15" s="53">
        <v>0</v>
      </c>
      <c r="T15" s="156"/>
      <c r="U15" s="129" t="s">
        <v>19</v>
      </c>
      <c r="V15" s="156">
        <v>-82</v>
      </c>
      <c r="W15" s="156">
        <v>0</v>
      </c>
    </row>
    <row r="16" spans="1:64" ht="14.25" thickTop="1" x14ac:dyDescent="0.3">
      <c r="A16" s="146"/>
      <c r="B16" s="146"/>
      <c r="C16" s="146"/>
      <c r="D16" s="146"/>
      <c r="E16" s="164"/>
      <c r="F16" s="164"/>
      <c r="G16" s="164"/>
      <c r="H16" s="164"/>
      <c r="I16" s="164"/>
      <c r="J16" s="164"/>
      <c r="K16" s="164"/>
      <c r="L16" s="164"/>
      <c r="M16" s="164"/>
      <c r="N16" s="146"/>
      <c r="O16" s="147"/>
      <c r="P16" s="149"/>
      <c r="R16" s="141"/>
      <c r="S16" s="165"/>
      <c r="T16" s="166"/>
      <c r="U16" s="129">
        <v>0</v>
      </c>
      <c r="V16" s="156">
        <v>0</v>
      </c>
      <c r="W16" s="142">
        <v>0</v>
      </c>
    </row>
    <row r="17" spans="1:23" x14ac:dyDescent="0.3">
      <c r="A17" s="146"/>
      <c r="B17" s="167"/>
      <c r="C17" s="167" t="s">
        <v>23</v>
      </c>
      <c r="E17" s="168"/>
      <c r="F17" s="168"/>
      <c r="G17" s="168"/>
      <c r="H17" s="152"/>
      <c r="I17" s="168"/>
      <c r="J17" s="168"/>
      <c r="K17" s="168"/>
      <c r="L17" s="152"/>
      <c r="M17" s="168"/>
      <c r="N17" s="169"/>
      <c r="O17" s="147"/>
      <c r="P17" s="149" t="s">
        <v>83</v>
      </c>
      <c r="S17" s="41"/>
      <c r="U17" s="163" t="s">
        <v>24</v>
      </c>
      <c r="V17" s="53">
        <v>-82</v>
      </c>
      <c r="W17" s="142"/>
    </row>
    <row r="18" spans="1:23" x14ac:dyDescent="0.3">
      <c r="A18" s="146"/>
      <c r="B18" s="34"/>
      <c r="C18" s="47" t="s">
        <v>90</v>
      </c>
      <c r="E18" s="37"/>
      <c r="F18" s="37">
        <v>0</v>
      </c>
      <c r="G18" s="37">
        <v>0</v>
      </c>
      <c r="H18" s="152"/>
      <c r="I18" s="37"/>
      <c r="J18" s="37"/>
      <c r="K18" s="37"/>
      <c r="L18" s="152"/>
      <c r="M18" s="37"/>
      <c r="N18" s="154"/>
      <c r="O18" s="147"/>
      <c r="P18" s="149" t="s">
        <v>83</v>
      </c>
      <c r="T18" s="129" t="s">
        <v>83</v>
      </c>
      <c r="W18" s="166"/>
    </row>
    <row r="19" spans="1:23" x14ac:dyDescent="0.3">
      <c r="A19" s="146"/>
      <c r="B19" s="39"/>
      <c r="C19" s="40" t="s">
        <v>91</v>
      </c>
      <c r="E19" s="42"/>
      <c r="F19" s="42">
        <v>0</v>
      </c>
      <c r="G19" s="42">
        <v>0</v>
      </c>
      <c r="H19" s="152"/>
      <c r="I19" s="42"/>
      <c r="J19" s="42"/>
      <c r="K19" s="42"/>
      <c r="L19" s="152"/>
      <c r="M19" s="42"/>
      <c r="O19" s="147"/>
      <c r="S19" s="41"/>
      <c r="W19" s="166"/>
    </row>
    <row r="20" spans="1:23" x14ac:dyDescent="0.3">
      <c r="F20" s="129"/>
      <c r="S20" s="41"/>
      <c r="W20" s="166"/>
    </row>
    <row r="21" spans="1:23" x14ac:dyDescent="0.3">
      <c r="A21" s="262" t="s">
        <v>25</v>
      </c>
      <c r="B21" s="262"/>
      <c r="C21" s="262"/>
      <c r="D21" s="262"/>
      <c r="E21" s="262"/>
      <c r="F21" s="262"/>
      <c r="G21" s="262"/>
      <c r="J21" s="262" t="s">
        <v>26</v>
      </c>
      <c r="K21" s="262"/>
      <c r="L21" s="262"/>
      <c r="M21" s="262"/>
      <c r="N21" s="262"/>
      <c r="O21" s="262"/>
      <c r="P21" s="262"/>
      <c r="Q21" s="262"/>
    </row>
    <row r="22" spans="1:23" x14ac:dyDescent="0.3">
      <c r="A22" s="170" t="s">
        <v>27</v>
      </c>
      <c r="C22" s="170" t="s">
        <v>28</v>
      </c>
      <c r="E22" s="171" t="s">
        <v>29</v>
      </c>
      <c r="F22" s="171" t="s">
        <v>30</v>
      </c>
      <c r="G22" s="171" t="s">
        <v>9</v>
      </c>
      <c r="J22" s="263" t="s">
        <v>27</v>
      </c>
      <c r="K22" s="263"/>
      <c r="L22" s="263"/>
      <c r="M22" s="263"/>
      <c r="N22" s="170" t="s">
        <v>31</v>
      </c>
      <c r="O22" s="171" t="s">
        <v>29</v>
      </c>
      <c r="P22" s="171" t="s">
        <v>30</v>
      </c>
      <c r="Q22" s="171" t="s">
        <v>9</v>
      </c>
      <c r="U22" s="137" t="s">
        <v>32</v>
      </c>
      <c r="V22" s="12" t="s">
        <v>9</v>
      </c>
    </row>
    <row r="23" spans="1:23" x14ac:dyDescent="0.3">
      <c r="A23" s="172"/>
      <c r="C23" s="173"/>
      <c r="E23" s="174"/>
      <c r="F23" s="175"/>
      <c r="G23" s="176"/>
      <c r="J23" s="184"/>
      <c r="K23" s="141"/>
      <c r="L23" s="141"/>
      <c r="M23" s="185"/>
      <c r="N23" s="234"/>
      <c r="O23" s="235"/>
      <c r="P23" s="236"/>
      <c r="Q23" s="237"/>
      <c r="U23" s="141" t="s">
        <v>70</v>
      </c>
      <c r="V23" s="17">
        <v>0</v>
      </c>
      <c r="W23" s="142">
        <v>0</v>
      </c>
    </row>
    <row r="24" spans="1:23" x14ac:dyDescent="0.3">
      <c r="A24" s="193"/>
      <c r="C24" s="190"/>
      <c r="E24" s="66"/>
      <c r="F24" s="182"/>
      <c r="G24" s="183"/>
      <c r="J24" s="184"/>
      <c r="K24" s="141"/>
      <c r="L24" s="141"/>
      <c r="M24" s="185"/>
      <c r="N24" s="180"/>
      <c r="O24" s="73"/>
      <c r="P24" s="74"/>
      <c r="Q24" s="181"/>
      <c r="U24" s="141" t="s">
        <v>71</v>
      </c>
      <c r="V24" s="17">
        <v>0</v>
      </c>
      <c r="W24" s="142">
        <v>0</v>
      </c>
    </row>
    <row r="25" spans="1:23" x14ac:dyDescent="0.3">
      <c r="A25" s="193"/>
      <c r="C25" s="190"/>
      <c r="E25" s="186"/>
      <c r="F25" s="187"/>
      <c r="G25" s="188"/>
      <c r="I25" s="189"/>
      <c r="J25" s="184"/>
      <c r="K25" s="141"/>
      <c r="L25" s="141"/>
      <c r="M25" s="185"/>
      <c r="N25" s="180"/>
      <c r="O25" s="73"/>
      <c r="P25" s="74"/>
      <c r="Q25" s="181"/>
      <c r="U25" s="141" t="s">
        <v>51</v>
      </c>
      <c r="V25" s="17">
        <v>0</v>
      </c>
      <c r="W25" s="142">
        <v>0</v>
      </c>
    </row>
    <row r="26" spans="1:23" x14ac:dyDescent="0.3">
      <c r="A26" s="193"/>
      <c r="C26" s="190"/>
      <c r="E26" s="190"/>
      <c r="F26" s="191"/>
      <c r="G26" s="181"/>
      <c r="I26" s="189"/>
      <c r="J26" s="184"/>
      <c r="K26" s="141"/>
      <c r="L26" s="141"/>
      <c r="M26" s="185"/>
      <c r="N26" s="180"/>
      <c r="O26" s="73"/>
      <c r="P26" s="74"/>
      <c r="Q26" s="181"/>
      <c r="U26" s="141" t="s">
        <v>64</v>
      </c>
      <c r="V26" s="17">
        <v>0</v>
      </c>
      <c r="W26" s="142">
        <v>0</v>
      </c>
    </row>
    <row r="27" spans="1:23" x14ac:dyDescent="0.3">
      <c r="A27" s="193"/>
      <c r="C27" s="190"/>
      <c r="E27" s="190"/>
      <c r="F27" s="191"/>
      <c r="G27" s="181"/>
      <c r="I27" s="189"/>
      <c r="J27" s="184"/>
      <c r="K27" s="141"/>
      <c r="L27" s="141"/>
      <c r="M27" s="185"/>
      <c r="N27" s="180"/>
      <c r="O27" s="73"/>
      <c r="P27" s="192"/>
      <c r="Q27" s="181"/>
      <c r="U27" s="141" t="s">
        <v>72</v>
      </c>
      <c r="V27" s="17">
        <v>0</v>
      </c>
      <c r="W27" s="142">
        <v>0</v>
      </c>
    </row>
    <row r="28" spans="1:23" x14ac:dyDescent="0.3">
      <c r="A28" s="193"/>
      <c r="C28" s="190"/>
      <c r="E28" s="190"/>
      <c r="F28" s="194"/>
      <c r="G28" s="181"/>
      <c r="I28" s="189"/>
      <c r="J28" s="184"/>
      <c r="K28" s="141"/>
      <c r="L28" s="141"/>
      <c r="M28" s="185"/>
      <c r="N28" s="180"/>
      <c r="O28" s="73"/>
      <c r="P28" s="74"/>
      <c r="Q28" s="181"/>
      <c r="U28" s="141" t="s">
        <v>67</v>
      </c>
      <c r="V28" s="17">
        <v>0</v>
      </c>
      <c r="W28" s="142">
        <v>0</v>
      </c>
    </row>
    <row r="29" spans="1:23" x14ac:dyDescent="0.3">
      <c r="A29" s="193"/>
      <c r="C29" s="190"/>
      <c r="E29" s="195"/>
      <c r="F29" s="196"/>
      <c r="G29" s="181"/>
      <c r="I29" s="189"/>
      <c r="J29" s="184"/>
      <c r="K29" s="141"/>
      <c r="L29" s="141"/>
      <c r="M29" s="185"/>
      <c r="N29" s="180"/>
      <c r="O29" s="73"/>
      <c r="P29" s="74"/>
      <c r="Q29" s="181"/>
      <c r="U29" s="141" t="s">
        <v>73</v>
      </c>
      <c r="V29" s="17">
        <v>0</v>
      </c>
      <c r="W29" s="142">
        <v>0</v>
      </c>
    </row>
    <row r="30" spans="1:23" x14ac:dyDescent="0.3">
      <c r="A30" s="193"/>
      <c r="C30" s="190"/>
      <c r="E30" s="195"/>
      <c r="F30" s="191"/>
      <c r="G30" s="181"/>
      <c r="I30" s="189"/>
      <c r="J30" s="184"/>
      <c r="K30" s="141"/>
      <c r="L30" s="141"/>
      <c r="M30" s="185"/>
      <c r="N30" s="180"/>
      <c r="O30" s="73"/>
      <c r="P30" s="192"/>
      <c r="Q30" s="181"/>
      <c r="U30" s="141" t="s">
        <v>69</v>
      </c>
      <c r="V30" s="17">
        <v>0</v>
      </c>
      <c r="W30" s="142">
        <v>0</v>
      </c>
    </row>
    <row r="31" spans="1:23" x14ac:dyDescent="0.3">
      <c r="A31" s="193"/>
      <c r="C31" s="190"/>
      <c r="E31" s="195"/>
      <c r="F31" s="191"/>
      <c r="G31" s="197"/>
      <c r="I31" s="189"/>
      <c r="J31" s="184"/>
      <c r="K31" s="141"/>
      <c r="L31" s="141"/>
      <c r="M31" s="185"/>
      <c r="N31" s="180"/>
      <c r="O31" s="193"/>
      <c r="P31" s="80"/>
      <c r="Q31" s="188"/>
      <c r="U31" s="163" t="s">
        <v>22</v>
      </c>
      <c r="V31" s="53">
        <v>0</v>
      </c>
      <c r="W31" s="142" t="s">
        <v>83</v>
      </c>
    </row>
    <row r="32" spans="1:23" x14ac:dyDescent="0.3">
      <c r="A32" s="193"/>
      <c r="C32" s="190"/>
      <c r="E32" s="66"/>
      <c r="F32" s="191"/>
      <c r="G32" s="188"/>
      <c r="I32" s="189"/>
      <c r="J32" s="184"/>
      <c r="K32" s="141"/>
      <c r="L32" s="141"/>
      <c r="M32" s="185"/>
      <c r="N32" s="180"/>
      <c r="O32" s="193"/>
      <c r="P32" s="80"/>
      <c r="Q32" s="188"/>
      <c r="R32" s="135"/>
      <c r="S32" s="132"/>
    </row>
    <row r="33" spans="1:19" x14ac:dyDescent="0.3">
      <c r="A33" s="193"/>
      <c r="C33" s="190"/>
      <c r="E33" s="66"/>
      <c r="F33" s="191"/>
      <c r="G33" s="188"/>
      <c r="I33" s="189"/>
      <c r="J33" s="184"/>
      <c r="K33" s="141"/>
      <c r="L33" s="141"/>
      <c r="M33" s="185"/>
      <c r="N33" s="180"/>
      <c r="O33" s="193"/>
      <c r="P33" s="80"/>
      <c r="Q33" s="188"/>
      <c r="S33" s="41"/>
    </row>
    <row r="34" spans="1:19" x14ac:dyDescent="0.3">
      <c r="A34" s="193"/>
      <c r="C34" s="190"/>
      <c r="E34" s="66"/>
      <c r="F34" s="191"/>
      <c r="G34" s="188"/>
      <c r="I34" s="189"/>
      <c r="J34" s="184"/>
      <c r="K34" s="141"/>
      <c r="L34" s="141"/>
      <c r="M34" s="185"/>
      <c r="N34" s="180"/>
      <c r="O34" s="193"/>
      <c r="P34" s="80"/>
      <c r="Q34" s="188"/>
      <c r="R34" s="135"/>
      <c r="S34" s="132"/>
    </row>
    <row r="35" spans="1:19" x14ac:dyDescent="0.3">
      <c r="A35" s="193"/>
      <c r="C35" s="190"/>
      <c r="E35" s="66"/>
      <c r="F35" s="191"/>
      <c r="G35" s="188"/>
      <c r="I35" s="189"/>
      <c r="J35" s="184"/>
      <c r="K35" s="141"/>
      <c r="L35" s="141"/>
      <c r="M35" s="185"/>
      <c r="N35" s="180"/>
      <c r="O35" s="193"/>
      <c r="P35" s="80"/>
      <c r="Q35" s="183"/>
      <c r="R35" s="135"/>
      <c r="S35" s="132"/>
    </row>
    <row r="36" spans="1:19" x14ac:dyDescent="0.3">
      <c r="A36" s="193"/>
      <c r="C36" s="190"/>
      <c r="E36" s="66"/>
      <c r="F36" s="191"/>
      <c r="G36" s="188"/>
      <c r="I36" s="189"/>
      <c r="J36" s="184"/>
      <c r="K36" s="141"/>
      <c r="L36" s="141"/>
      <c r="M36" s="185"/>
      <c r="N36" s="180"/>
      <c r="O36" s="193"/>
      <c r="P36" s="80"/>
      <c r="Q36" s="188"/>
    </row>
    <row r="37" spans="1:19" x14ac:dyDescent="0.3">
      <c r="A37" s="193"/>
      <c r="C37" s="190"/>
      <c r="E37" s="66"/>
      <c r="F37" s="191"/>
      <c r="G37" s="188"/>
      <c r="I37" s="189"/>
      <c r="J37" s="184"/>
      <c r="K37" s="141"/>
      <c r="L37" s="141"/>
      <c r="M37" s="185"/>
      <c r="N37" s="180"/>
      <c r="O37" s="193"/>
      <c r="P37" s="80"/>
      <c r="Q37" s="188"/>
      <c r="R37" s="135"/>
      <c r="S37" s="132"/>
    </row>
    <row r="38" spans="1:19" x14ac:dyDescent="0.3">
      <c r="A38" s="193"/>
      <c r="C38" s="190"/>
      <c r="E38" s="66"/>
      <c r="F38" s="191"/>
      <c r="G38" s="188"/>
      <c r="I38" s="189"/>
      <c r="J38" s="184"/>
      <c r="K38" s="141"/>
      <c r="L38" s="141"/>
      <c r="M38" s="185"/>
      <c r="N38" s="180"/>
      <c r="O38" s="193"/>
      <c r="P38" s="80"/>
      <c r="Q38" s="188"/>
      <c r="S38" s="41"/>
    </row>
    <row r="39" spans="1:19" x14ac:dyDescent="0.3">
      <c r="A39" s="193"/>
      <c r="C39" s="190"/>
      <c r="E39" s="66"/>
      <c r="F39" s="191"/>
      <c r="G39" s="188"/>
      <c r="I39" s="189"/>
      <c r="J39" s="184"/>
      <c r="K39" s="141"/>
      <c r="L39" s="141"/>
      <c r="M39" s="185"/>
      <c r="N39" s="180"/>
      <c r="O39" s="73"/>
      <c r="P39" s="198"/>
      <c r="Q39" s="181"/>
      <c r="R39" s="135"/>
      <c r="S39" s="132"/>
    </row>
    <row r="40" spans="1:19" x14ac:dyDescent="0.3">
      <c r="A40" s="193"/>
      <c r="C40" s="190"/>
      <c r="E40" s="66"/>
      <c r="F40" s="191"/>
      <c r="G40" s="188"/>
      <c r="I40" s="189"/>
      <c r="J40" s="184"/>
      <c r="K40" s="141"/>
      <c r="L40" s="141"/>
      <c r="M40" s="185"/>
      <c r="N40" s="180"/>
      <c r="O40" s="73"/>
      <c r="P40" s="198"/>
      <c r="Q40" s="181"/>
      <c r="S40" s="41"/>
    </row>
    <row r="41" spans="1:19" x14ac:dyDescent="0.3">
      <c r="A41" s="193"/>
      <c r="C41" s="190"/>
      <c r="E41" s="66"/>
      <c r="F41" s="191"/>
      <c r="G41" s="188"/>
      <c r="I41" s="189"/>
      <c r="J41" s="184"/>
      <c r="K41" s="141"/>
      <c r="L41" s="141"/>
      <c r="M41" s="185"/>
      <c r="N41" s="180"/>
      <c r="O41" s="73"/>
      <c r="P41" s="199"/>
      <c r="Q41" s="181"/>
      <c r="R41" s="135"/>
      <c r="S41" s="132"/>
    </row>
    <row r="42" spans="1:19" x14ac:dyDescent="0.3">
      <c r="A42" s="193"/>
      <c r="C42" s="190"/>
      <c r="E42" s="66"/>
      <c r="F42" s="191"/>
      <c r="G42" s="188"/>
      <c r="I42" s="189"/>
      <c r="J42" s="184"/>
      <c r="K42" s="141"/>
      <c r="L42" s="141"/>
      <c r="M42" s="185"/>
      <c r="N42" s="180"/>
      <c r="O42" s="73"/>
      <c r="P42" s="199"/>
      <c r="Q42" s="181"/>
      <c r="S42" s="41"/>
    </row>
    <row r="43" spans="1:19" x14ac:dyDescent="0.3">
      <c r="A43" s="193"/>
      <c r="C43" s="190"/>
      <c r="E43" s="66"/>
      <c r="F43" s="191"/>
      <c r="G43" s="188"/>
      <c r="I43" s="189"/>
      <c r="J43" s="184"/>
      <c r="K43" s="141"/>
      <c r="L43" s="141"/>
      <c r="M43" s="185"/>
      <c r="N43" s="180"/>
      <c r="O43" s="73"/>
      <c r="P43" s="199"/>
      <c r="Q43" s="181"/>
      <c r="R43" s="135"/>
      <c r="S43" s="132"/>
    </row>
    <row r="44" spans="1:19" x14ac:dyDescent="0.3">
      <c r="A44" s="193"/>
      <c r="C44" s="190"/>
      <c r="E44" s="66"/>
      <c r="F44" s="191"/>
      <c r="G44" s="188"/>
      <c r="I44" s="189"/>
      <c r="J44" s="184"/>
      <c r="K44" s="141"/>
      <c r="L44" s="141"/>
      <c r="M44" s="185"/>
      <c r="N44" s="180"/>
      <c r="O44" s="73"/>
      <c r="P44" s="199"/>
      <c r="Q44" s="181"/>
      <c r="S44" s="41"/>
    </row>
    <row r="45" spans="1:19" x14ac:dyDescent="0.3">
      <c r="A45" s="193"/>
      <c r="C45" s="190"/>
      <c r="E45" s="66"/>
      <c r="F45" s="191"/>
      <c r="G45" s="188"/>
      <c r="I45" s="189"/>
      <c r="J45" s="184"/>
      <c r="K45" s="141"/>
      <c r="L45" s="141"/>
      <c r="M45" s="185"/>
      <c r="N45" s="180"/>
      <c r="O45" s="73"/>
      <c r="P45" s="199"/>
      <c r="Q45" s="200"/>
      <c r="R45" s="135"/>
      <c r="S45" s="132"/>
    </row>
    <row r="46" spans="1:19" x14ac:dyDescent="0.3">
      <c r="A46" s="193"/>
      <c r="C46" s="190"/>
      <c r="E46" s="66"/>
      <c r="F46" s="191"/>
      <c r="G46" s="188"/>
      <c r="I46" s="189"/>
      <c r="J46" s="184"/>
      <c r="K46" s="141"/>
      <c r="L46" s="141"/>
      <c r="M46" s="185"/>
      <c r="N46" s="180"/>
      <c r="O46" s="73"/>
      <c r="P46" s="91"/>
      <c r="Q46" s="181"/>
      <c r="S46" s="41"/>
    </row>
    <row r="47" spans="1:19" x14ac:dyDescent="0.3">
      <c r="A47" s="193"/>
      <c r="C47" s="190"/>
      <c r="E47" s="66"/>
      <c r="F47" s="191"/>
      <c r="G47" s="188"/>
      <c r="I47" s="189"/>
      <c r="J47" s="184"/>
      <c r="K47" s="141"/>
      <c r="L47" s="141"/>
      <c r="M47" s="185"/>
      <c r="N47" s="180"/>
      <c r="O47" s="73"/>
      <c r="P47" s="199"/>
      <c r="Q47" s="181"/>
      <c r="R47" s="135"/>
      <c r="S47" s="132"/>
    </row>
    <row r="48" spans="1:19" x14ac:dyDescent="0.3">
      <c r="A48" s="193"/>
      <c r="C48" s="190"/>
      <c r="E48" s="66"/>
      <c r="F48" s="191"/>
      <c r="G48" s="188"/>
      <c r="I48" s="189"/>
      <c r="J48" s="184"/>
      <c r="K48" s="141"/>
      <c r="L48" s="141"/>
      <c r="M48" s="185"/>
      <c r="N48" s="180"/>
      <c r="O48" s="73"/>
      <c r="P48" s="199"/>
      <c r="Q48" s="181"/>
      <c r="R48" s="135"/>
      <c r="S48" s="132"/>
    </row>
    <row r="49" spans="1:19" x14ac:dyDescent="0.3">
      <c r="A49" s="193"/>
      <c r="C49" s="190"/>
      <c r="E49" s="66"/>
      <c r="F49" s="191"/>
      <c r="G49" s="188"/>
      <c r="I49" s="189"/>
      <c r="J49" s="184"/>
      <c r="K49" s="141"/>
      <c r="L49" s="141"/>
      <c r="M49" s="185"/>
      <c r="N49" s="180"/>
      <c r="O49" s="73"/>
      <c r="P49" s="91"/>
      <c r="Q49" s="181"/>
      <c r="S49" s="41"/>
    </row>
    <row r="50" spans="1:19" x14ac:dyDescent="0.3">
      <c r="A50" s="193"/>
      <c r="C50" s="190"/>
      <c r="E50" s="66"/>
      <c r="F50" s="191"/>
      <c r="G50" s="188"/>
      <c r="I50" s="189"/>
      <c r="J50" s="184"/>
      <c r="K50" s="141"/>
      <c r="L50" s="141"/>
      <c r="M50" s="185"/>
      <c r="N50" s="180"/>
      <c r="O50" s="73"/>
      <c r="P50" s="91"/>
      <c r="Q50" s="181"/>
      <c r="R50" s="135"/>
      <c r="S50" s="132"/>
    </row>
    <row r="51" spans="1:19" x14ac:dyDescent="0.3">
      <c r="A51" s="193"/>
      <c r="C51" s="190"/>
      <c r="E51" s="66"/>
      <c r="F51" s="191"/>
      <c r="G51" s="188"/>
      <c r="I51" s="189"/>
      <c r="J51" s="184"/>
      <c r="K51" s="141"/>
      <c r="L51" s="141"/>
      <c r="M51" s="185"/>
      <c r="N51" s="180"/>
      <c r="O51" s="73"/>
      <c r="P51" s="199"/>
      <c r="Q51" s="181"/>
    </row>
    <row r="52" spans="1:19" x14ac:dyDescent="0.3">
      <c r="A52" s="193"/>
      <c r="C52" s="190"/>
      <c r="E52" s="66"/>
      <c r="F52" s="191"/>
      <c r="G52" s="188"/>
      <c r="I52" s="189"/>
      <c r="J52" s="184"/>
      <c r="K52" s="141"/>
      <c r="L52" s="141"/>
      <c r="M52" s="185"/>
      <c r="N52" s="180"/>
      <c r="O52" s="73"/>
      <c r="P52" s="199"/>
      <c r="Q52" s="181"/>
    </row>
    <row r="53" spans="1:19" x14ac:dyDescent="0.3">
      <c r="A53" s="193"/>
      <c r="C53" s="190"/>
      <c r="E53" s="66"/>
      <c r="F53" s="191"/>
      <c r="G53" s="188"/>
      <c r="I53" s="189"/>
      <c r="J53" s="184"/>
      <c r="K53" s="141"/>
      <c r="L53" s="141"/>
      <c r="M53" s="185"/>
      <c r="N53" s="180"/>
      <c r="O53" s="73"/>
      <c r="P53" s="91"/>
      <c r="Q53" s="181"/>
    </row>
    <row r="54" spans="1:19" x14ac:dyDescent="0.3">
      <c r="A54" s="193"/>
      <c r="C54" s="190"/>
      <c r="E54" s="66"/>
      <c r="F54" s="191"/>
      <c r="G54" s="188"/>
      <c r="I54" s="189"/>
      <c r="J54" s="184"/>
      <c r="K54" s="141"/>
      <c r="L54" s="141"/>
      <c r="M54" s="185"/>
      <c r="N54" s="180"/>
      <c r="O54" s="73"/>
      <c r="P54" s="199"/>
      <c r="Q54" s="181"/>
    </row>
    <row r="55" spans="1:19" x14ac:dyDescent="0.3">
      <c r="A55" s="193"/>
      <c r="C55" s="190"/>
      <c r="E55" s="66"/>
      <c r="F55" s="191"/>
      <c r="G55" s="188"/>
      <c r="I55" s="189"/>
      <c r="J55" s="184"/>
      <c r="K55" s="141"/>
      <c r="L55" s="141"/>
      <c r="M55" s="185"/>
      <c r="N55" s="180"/>
      <c r="O55" s="73"/>
      <c r="P55" s="91"/>
      <c r="Q55" s="181"/>
    </row>
    <row r="56" spans="1:19" x14ac:dyDescent="0.3">
      <c r="A56" s="193"/>
      <c r="C56" s="190"/>
      <c r="E56" s="66"/>
      <c r="F56" s="191"/>
      <c r="G56" s="188"/>
      <c r="I56" s="189"/>
      <c r="J56" s="184"/>
      <c r="K56" s="141"/>
      <c r="L56" s="141"/>
      <c r="M56" s="185"/>
      <c r="N56" s="180"/>
      <c r="O56" s="73"/>
      <c r="P56" s="199"/>
      <c r="Q56" s="181"/>
    </row>
    <row r="57" spans="1:19" x14ac:dyDescent="0.3">
      <c r="A57" s="193"/>
      <c r="C57" s="190"/>
      <c r="E57" s="66"/>
      <c r="F57" s="191"/>
      <c r="G57" s="188"/>
      <c r="I57" s="189"/>
      <c r="J57" s="184"/>
      <c r="K57" s="141"/>
      <c r="L57" s="141"/>
      <c r="M57" s="185"/>
      <c r="N57" s="180"/>
      <c r="O57" s="73"/>
      <c r="P57" s="199"/>
      <c r="Q57" s="181"/>
    </row>
    <row r="58" spans="1:19" x14ac:dyDescent="0.3">
      <c r="A58" s="193"/>
      <c r="C58" s="190"/>
      <c r="E58" s="66"/>
      <c r="F58" s="191"/>
      <c r="G58" s="188"/>
      <c r="I58" s="189"/>
      <c r="J58" s="184"/>
      <c r="K58" s="141"/>
      <c r="L58" s="141"/>
      <c r="M58" s="185"/>
      <c r="N58" s="180"/>
      <c r="O58" s="73"/>
      <c r="P58" s="199"/>
      <c r="Q58" s="181"/>
    </row>
    <row r="59" spans="1:19" x14ac:dyDescent="0.3">
      <c r="A59" s="193"/>
      <c r="C59" s="190"/>
      <c r="E59" s="66"/>
      <c r="F59" s="191"/>
      <c r="G59" s="188"/>
      <c r="I59" s="189"/>
      <c r="J59" s="184"/>
      <c r="K59" s="141"/>
      <c r="L59" s="141"/>
      <c r="M59" s="185"/>
      <c r="N59" s="180"/>
      <c r="O59" s="73"/>
      <c r="P59" s="74"/>
      <c r="Q59" s="181"/>
    </row>
    <row r="60" spans="1:19" x14ac:dyDescent="0.3">
      <c r="A60" s="193"/>
      <c r="C60" s="190"/>
      <c r="E60" s="66"/>
      <c r="F60" s="191"/>
      <c r="G60" s="188"/>
      <c r="I60" s="189"/>
      <c r="J60" s="184"/>
      <c r="K60" s="141"/>
      <c r="L60" s="141"/>
      <c r="M60" s="185"/>
      <c r="N60" s="180"/>
      <c r="O60" s="73"/>
      <c r="P60" s="201"/>
      <c r="Q60" s="202"/>
    </row>
    <row r="61" spans="1:19" x14ac:dyDescent="0.3">
      <c r="A61" s="193"/>
      <c r="C61" s="190"/>
      <c r="E61" s="66"/>
      <c r="F61" s="191"/>
      <c r="G61" s="188"/>
      <c r="I61" s="189"/>
      <c r="J61" s="184"/>
      <c r="K61" s="141"/>
      <c r="L61" s="141"/>
      <c r="M61" s="185"/>
      <c r="N61" s="180"/>
      <c r="O61" s="73"/>
      <c r="P61" s="201"/>
      <c r="Q61" s="202"/>
    </row>
    <row r="62" spans="1:19" x14ac:dyDescent="0.3">
      <c r="A62" s="193"/>
      <c r="C62" s="190"/>
      <c r="E62" s="195"/>
      <c r="F62" s="191"/>
      <c r="G62" s="195"/>
      <c r="I62" s="189"/>
      <c r="J62" s="184"/>
      <c r="K62" s="141"/>
      <c r="L62" s="141"/>
      <c r="M62" s="185"/>
      <c r="N62" s="180"/>
      <c r="O62" s="73"/>
      <c r="P62" s="201"/>
      <c r="Q62" s="202"/>
    </row>
    <row r="63" spans="1:19" x14ac:dyDescent="0.3">
      <c r="A63" s="193"/>
      <c r="C63" s="190"/>
      <c r="E63" s="195"/>
      <c r="F63" s="191"/>
      <c r="G63" s="195"/>
      <c r="I63" s="189"/>
      <c r="J63" s="184"/>
      <c r="K63" s="141"/>
      <c r="L63" s="141"/>
      <c r="M63" s="185"/>
      <c r="N63" s="180"/>
      <c r="O63" s="73"/>
      <c r="P63" s="201"/>
      <c r="Q63" s="202"/>
    </row>
    <row r="64" spans="1:19" x14ac:dyDescent="0.3">
      <c r="A64" s="193"/>
      <c r="C64" s="190"/>
      <c r="E64" s="195"/>
      <c r="F64" s="191"/>
      <c r="G64" s="195"/>
      <c r="I64" s="189"/>
      <c r="J64" s="184"/>
      <c r="K64" s="141"/>
      <c r="L64" s="141"/>
      <c r="M64" s="185"/>
      <c r="N64" s="180"/>
      <c r="O64" s="203"/>
      <c r="P64" s="204"/>
      <c r="Q64" s="188"/>
    </row>
    <row r="65" spans="1:17" x14ac:dyDescent="0.3">
      <c r="A65" s="193"/>
      <c r="C65" s="190"/>
      <c r="E65" s="195"/>
      <c r="F65" s="191"/>
      <c r="G65" s="195"/>
      <c r="I65" s="189"/>
      <c r="J65" s="184"/>
      <c r="K65" s="141"/>
      <c r="L65" s="141"/>
      <c r="M65" s="185"/>
      <c r="N65" s="180"/>
      <c r="O65" s="203"/>
      <c r="P65" s="204"/>
      <c r="Q65" s="183"/>
    </row>
    <row r="66" spans="1:17" x14ac:dyDescent="0.3">
      <c r="A66" s="193"/>
      <c r="C66" s="190"/>
      <c r="E66" s="195"/>
      <c r="F66" s="191"/>
      <c r="G66" s="195"/>
      <c r="I66" s="189"/>
      <c r="J66" s="184"/>
      <c r="K66" s="141"/>
      <c r="L66" s="141"/>
      <c r="M66" s="185"/>
      <c r="N66" s="180"/>
      <c r="O66" s="203"/>
      <c r="P66" s="204"/>
      <c r="Q66" s="205"/>
    </row>
    <row r="67" spans="1:17" x14ac:dyDescent="0.3">
      <c r="A67" s="193"/>
      <c r="C67" s="190"/>
      <c r="E67" s="195"/>
      <c r="F67" s="191"/>
      <c r="G67" s="195"/>
      <c r="I67" s="189"/>
      <c r="J67" s="184"/>
      <c r="K67" s="141"/>
      <c r="L67" s="141"/>
      <c r="M67" s="185"/>
      <c r="N67" s="180"/>
      <c r="O67" s="203"/>
      <c r="P67" s="204"/>
      <c r="Q67" s="183"/>
    </row>
    <row r="68" spans="1:17" x14ac:dyDescent="0.3">
      <c r="A68" s="193"/>
      <c r="C68" s="190"/>
      <c r="E68" s="195"/>
      <c r="F68" s="191"/>
      <c r="G68" s="195"/>
      <c r="I68" s="189"/>
      <c r="J68" s="184"/>
      <c r="K68" s="141"/>
      <c r="L68" s="141"/>
      <c r="M68" s="185"/>
      <c r="N68" s="180"/>
      <c r="O68" s="203"/>
      <c r="P68" s="204"/>
      <c r="Q68" s="183"/>
    </row>
    <row r="69" spans="1:17" x14ac:dyDescent="0.3">
      <c r="A69" s="193"/>
      <c r="C69" s="190"/>
      <c r="E69" s="195"/>
      <c r="F69" s="191"/>
      <c r="G69" s="195"/>
      <c r="I69" s="189"/>
      <c r="J69" s="184"/>
      <c r="K69" s="141"/>
      <c r="L69" s="141"/>
      <c r="M69" s="185"/>
      <c r="N69" s="180"/>
      <c r="O69" s="203"/>
      <c r="P69" s="204"/>
      <c r="Q69" s="183"/>
    </row>
    <row r="70" spans="1:17" x14ac:dyDescent="0.3">
      <c r="A70" s="193"/>
      <c r="C70" s="190"/>
      <c r="E70" s="195"/>
      <c r="F70" s="191"/>
      <c r="G70" s="195"/>
      <c r="I70" s="189"/>
      <c r="J70" s="184"/>
      <c r="K70" s="141"/>
      <c r="L70" s="141"/>
      <c r="M70" s="185"/>
      <c r="N70" s="180"/>
      <c r="O70" s="203"/>
      <c r="P70" s="204"/>
      <c r="Q70" s="183"/>
    </row>
    <row r="71" spans="1:17" x14ac:dyDescent="0.3">
      <c r="A71" s="193"/>
      <c r="C71" s="190"/>
      <c r="E71" s="195"/>
      <c r="F71" s="191"/>
      <c r="G71" s="195"/>
      <c r="I71" s="189"/>
      <c r="J71" s="184"/>
      <c r="K71" s="141"/>
      <c r="L71" s="141"/>
      <c r="M71" s="185"/>
      <c r="N71" s="180"/>
      <c r="O71" s="203"/>
      <c r="P71" s="204"/>
      <c r="Q71" s="206"/>
    </row>
    <row r="72" spans="1:17" x14ac:dyDescent="0.3">
      <c r="A72" s="193"/>
      <c r="C72" s="190"/>
      <c r="E72" s="195"/>
      <c r="F72" s="191"/>
      <c r="G72" s="195"/>
      <c r="I72" s="189"/>
      <c r="J72" s="184"/>
      <c r="K72" s="141"/>
      <c r="L72" s="141"/>
      <c r="M72" s="185"/>
      <c r="N72" s="180"/>
      <c r="O72" s="203"/>
      <c r="P72" s="204"/>
      <c r="Q72" s="97"/>
    </row>
    <row r="73" spans="1:17" x14ac:dyDescent="0.3">
      <c r="A73" s="193"/>
      <c r="C73" s="190"/>
      <c r="E73" s="195"/>
      <c r="F73" s="191"/>
      <c r="G73" s="195"/>
      <c r="I73" s="189"/>
      <c r="J73" s="184"/>
      <c r="K73" s="141"/>
      <c r="L73" s="141"/>
      <c r="M73" s="185"/>
      <c r="N73" s="180"/>
      <c r="O73" s="203"/>
      <c r="P73" s="204"/>
      <c r="Q73" s="97"/>
    </row>
    <row r="74" spans="1:17" x14ac:dyDescent="0.3">
      <c r="A74" s="193"/>
      <c r="C74" s="190"/>
      <c r="E74" s="195"/>
      <c r="F74" s="191"/>
      <c r="G74" s="195"/>
      <c r="I74" s="189"/>
      <c r="J74" s="184"/>
      <c r="K74" s="141"/>
      <c r="L74" s="141"/>
      <c r="M74" s="185"/>
      <c r="N74" s="180"/>
      <c r="O74" s="203"/>
      <c r="P74" s="204"/>
      <c r="Q74" s="97"/>
    </row>
    <row r="75" spans="1:17" x14ac:dyDescent="0.3">
      <c r="A75" s="193"/>
      <c r="C75" s="190"/>
      <c r="E75" s="195"/>
      <c r="F75" s="191"/>
      <c r="G75" s="195"/>
      <c r="I75" s="189"/>
      <c r="J75" s="184"/>
      <c r="K75" s="141"/>
      <c r="L75" s="141"/>
      <c r="M75" s="185"/>
      <c r="N75" s="180"/>
      <c r="O75" s="203"/>
      <c r="P75" s="204"/>
      <c r="Q75" s="97"/>
    </row>
    <row r="76" spans="1:17" x14ac:dyDescent="0.3">
      <c r="A76" s="193"/>
      <c r="C76" s="190"/>
      <c r="E76" s="195"/>
      <c r="F76" s="191"/>
      <c r="G76" s="195"/>
      <c r="I76" s="189"/>
      <c r="J76" s="184"/>
      <c r="K76" s="141"/>
      <c r="L76" s="141"/>
      <c r="M76" s="185"/>
      <c r="N76" s="180"/>
      <c r="O76" s="203"/>
      <c r="P76" s="204"/>
      <c r="Q76" s="97"/>
    </row>
    <row r="77" spans="1:17" x14ac:dyDescent="0.3">
      <c r="A77" s="193"/>
      <c r="C77" s="190"/>
      <c r="E77" s="195"/>
      <c r="F77" s="191"/>
      <c r="G77" s="195"/>
      <c r="I77" s="189"/>
      <c r="J77" s="184"/>
      <c r="K77" s="141"/>
      <c r="L77" s="141"/>
      <c r="M77" s="185"/>
      <c r="N77" s="180"/>
      <c r="O77" s="203"/>
      <c r="P77" s="204"/>
      <c r="Q77" s="97"/>
    </row>
    <row r="78" spans="1:17" x14ac:dyDescent="0.3">
      <c r="A78" s="193"/>
      <c r="C78" s="190"/>
      <c r="E78" s="207"/>
      <c r="F78" s="208"/>
      <c r="G78" s="209"/>
      <c r="I78" s="189"/>
      <c r="J78" s="184"/>
      <c r="K78" s="141"/>
      <c r="L78" s="141"/>
      <c r="M78" s="185"/>
      <c r="N78" s="180"/>
      <c r="O78" s="203"/>
      <c r="P78" s="204"/>
      <c r="Q78" s="97"/>
    </row>
    <row r="79" spans="1:17" x14ac:dyDescent="0.3">
      <c r="A79" s="193"/>
      <c r="C79" s="190"/>
      <c r="E79" s="101"/>
      <c r="F79" s="208"/>
      <c r="G79" s="197"/>
      <c r="I79" s="189"/>
      <c r="J79" s="184"/>
      <c r="K79" s="141"/>
      <c r="L79" s="141"/>
      <c r="M79" s="185"/>
      <c r="N79" s="180"/>
      <c r="O79" s="203"/>
      <c r="P79" s="204"/>
      <c r="Q79" s="97"/>
    </row>
    <row r="80" spans="1:17" x14ac:dyDescent="0.3">
      <c r="A80" s="193"/>
      <c r="C80" s="190"/>
      <c r="E80" s="101"/>
      <c r="F80" s="208"/>
      <c r="G80" s="197"/>
      <c r="I80" s="189"/>
      <c r="J80" s="184"/>
      <c r="K80" s="141"/>
      <c r="L80" s="141"/>
      <c r="M80" s="185"/>
      <c r="N80" s="180"/>
      <c r="O80" s="203"/>
      <c r="P80" s="204"/>
      <c r="Q80" s="97"/>
    </row>
    <row r="81" spans="1:17" x14ac:dyDescent="0.3">
      <c r="A81" s="193"/>
      <c r="C81" s="190"/>
      <c r="E81" s="210"/>
      <c r="F81" s="211"/>
      <c r="G81" s="212"/>
      <c r="I81" s="189"/>
      <c r="J81" s="184"/>
      <c r="K81" s="141"/>
      <c r="L81" s="141"/>
      <c r="M81" s="185"/>
      <c r="N81" s="180"/>
      <c r="O81" s="203"/>
      <c r="P81" s="204"/>
      <c r="Q81" s="97"/>
    </row>
    <row r="82" spans="1:17" x14ac:dyDescent="0.3">
      <c r="A82" s="193"/>
      <c r="C82" s="190"/>
      <c r="E82" s="210"/>
      <c r="F82" s="211"/>
      <c r="G82" s="212"/>
      <c r="I82" s="189"/>
      <c r="J82" s="184"/>
      <c r="K82" s="141"/>
      <c r="L82" s="141"/>
      <c r="M82" s="185"/>
      <c r="N82" s="180"/>
      <c r="O82" s="203"/>
      <c r="P82" s="204"/>
      <c r="Q82" s="97"/>
    </row>
    <row r="83" spans="1:17" x14ac:dyDescent="0.3">
      <c r="A83" s="193"/>
      <c r="C83" s="190"/>
      <c r="E83" s="210"/>
      <c r="F83" s="211"/>
      <c r="G83" s="212"/>
      <c r="I83" s="189"/>
      <c r="J83" s="184"/>
      <c r="K83" s="141"/>
      <c r="L83" s="141"/>
      <c r="M83" s="185"/>
      <c r="N83" s="180"/>
      <c r="O83" s="203"/>
      <c r="P83" s="204"/>
      <c r="Q83" s="97"/>
    </row>
    <row r="84" spans="1:17" x14ac:dyDescent="0.3">
      <c r="A84" s="193"/>
      <c r="C84" s="190"/>
      <c r="E84" s="210"/>
      <c r="F84" s="211"/>
      <c r="G84" s="212"/>
      <c r="I84" s="189"/>
      <c r="J84" s="184"/>
      <c r="K84" s="141"/>
      <c r="L84" s="141"/>
      <c r="M84" s="185"/>
      <c r="N84" s="180"/>
      <c r="O84" s="203"/>
      <c r="P84" s="204"/>
      <c r="Q84" s="97"/>
    </row>
    <row r="85" spans="1:17" x14ac:dyDescent="0.3">
      <c r="A85" s="193"/>
      <c r="C85" s="190"/>
      <c r="E85" s="210"/>
      <c r="F85" s="211"/>
      <c r="G85" s="212"/>
      <c r="I85" s="189"/>
      <c r="J85" s="184"/>
      <c r="K85" s="141"/>
      <c r="L85" s="141"/>
      <c r="M85" s="185"/>
      <c r="N85" s="180"/>
      <c r="O85" s="203"/>
      <c r="P85" s="204"/>
      <c r="Q85" s="97"/>
    </row>
    <row r="86" spans="1:17" x14ac:dyDescent="0.3">
      <c r="A86" s="193"/>
      <c r="C86" s="190"/>
      <c r="E86" s="210"/>
      <c r="F86" s="211"/>
      <c r="G86" s="212"/>
      <c r="I86" s="189"/>
      <c r="J86" s="184"/>
      <c r="K86" s="141"/>
      <c r="L86" s="141"/>
      <c r="M86" s="185"/>
      <c r="N86" s="180"/>
      <c r="O86" s="203"/>
      <c r="P86" s="204"/>
      <c r="Q86" s="97"/>
    </row>
    <row r="87" spans="1:17" x14ac:dyDescent="0.3">
      <c r="A87" s="193"/>
      <c r="C87" s="190"/>
      <c r="E87" s="210"/>
      <c r="F87" s="211"/>
      <c r="G87" s="212"/>
      <c r="I87" s="189"/>
      <c r="J87" s="184"/>
      <c r="K87" s="141"/>
      <c r="L87" s="141"/>
      <c r="M87" s="185"/>
      <c r="N87" s="180"/>
      <c r="O87" s="203"/>
      <c r="P87" s="204"/>
      <c r="Q87" s="97"/>
    </row>
    <row r="88" spans="1:17" x14ac:dyDescent="0.3">
      <c r="A88" s="193"/>
      <c r="C88" s="190"/>
      <c r="E88" s="210"/>
      <c r="F88" s="211"/>
      <c r="G88" s="212"/>
      <c r="I88" s="189"/>
      <c r="J88" s="184"/>
      <c r="K88" s="141"/>
      <c r="L88" s="141"/>
      <c r="M88" s="185"/>
      <c r="N88" s="180"/>
      <c r="O88" s="203"/>
      <c r="P88" s="204"/>
      <c r="Q88" s="97"/>
    </row>
    <row r="89" spans="1:17" x14ac:dyDescent="0.3">
      <c r="A89" s="193"/>
      <c r="C89" s="190"/>
      <c r="E89" s="101"/>
      <c r="F89" s="191"/>
      <c r="G89" s="212"/>
      <c r="I89" s="189"/>
      <c r="J89" s="184"/>
      <c r="K89" s="141"/>
      <c r="L89" s="141"/>
      <c r="M89" s="185"/>
      <c r="N89" s="180"/>
      <c r="O89" s="203"/>
      <c r="P89" s="204"/>
      <c r="Q89" s="97"/>
    </row>
    <row r="90" spans="1:17" x14ac:dyDescent="0.3">
      <c r="A90" s="193"/>
      <c r="C90" s="190"/>
      <c r="E90" s="101"/>
      <c r="F90" s="191"/>
      <c r="G90" s="212"/>
      <c r="I90" s="189"/>
      <c r="J90" s="184"/>
      <c r="K90" s="141"/>
      <c r="L90" s="141"/>
      <c r="M90" s="185"/>
      <c r="N90" s="180"/>
      <c r="O90" s="203"/>
      <c r="P90" s="204"/>
      <c r="Q90" s="97"/>
    </row>
    <row r="91" spans="1:17" x14ac:dyDescent="0.3">
      <c r="A91" s="193"/>
      <c r="C91" s="190"/>
      <c r="E91" s="101"/>
      <c r="F91" s="191"/>
      <c r="G91" s="212"/>
      <c r="I91" s="189"/>
      <c r="J91" s="184"/>
      <c r="K91" s="141"/>
      <c r="L91" s="141"/>
      <c r="M91" s="185"/>
      <c r="N91" s="180"/>
      <c r="O91" s="203"/>
      <c r="P91" s="204"/>
      <c r="Q91" s="97"/>
    </row>
    <row r="92" spans="1:17" x14ac:dyDescent="0.3">
      <c r="A92" s="193"/>
      <c r="C92" s="190"/>
      <c r="E92" s="101"/>
      <c r="F92" s="191"/>
      <c r="G92" s="212"/>
      <c r="I92" s="189"/>
      <c r="J92" s="184"/>
      <c r="K92" s="141"/>
      <c r="L92" s="141"/>
      <c r="M92" s="185"/>
      <c r="N92" s="180"/>
      <c r="O92" s="203"/>
      <c r="P92" s="204"/>
      <c r="Q92" s="97"/>
    </row>
    <row r="93" spans="1:17" x14ac:dyDescent="0.3">
      <c r="A93" s="193"/>
      <c r="C93" s="190"/>
      <c r="E93" s="101"/>
      <c r="F93" s="191"/>
      <c r="G93" s="212"/>
      <c r="I93" s="189"/>
      <c r="J93" s="184"/>
      <c r="K93" s="141"/>
      <c r="L93" s="141"/>
      <c r="M93" s="185"/>
      <c r="N93" s="180"/>
      <c r="O93" s="203"/>
      <c r="P93" s="204"/>
      <c r="Q93" s="97"/>
    </row>
    <row r="94" spans="1:17" x14ac:dyDescent="0.3">
      <c r="A94" s="193"/>
      <c r="C94" s="190"/>
      <c r="E94" s="101"/>
      <c r="F94" s="191"/>
      <c r="G94" s="212"/>
      <c r="I94" s="189"/>
      <c r="J94" s="184"/>
      <c r="K94" s="141"/>
      <c r="L94" s="141"/>
      <c r="M94" s="185"/>
      <c r="N94" s="180"/>
      <c r="O94" s="203"/>
      <c r="P94" s="204"/>
      <c r="Q94" s="97"/>
    </row>
    <row r="95" spans="1:17" x14ac:dyDescent="0.3">
      <c r="A95" s="193"/>
      <c r="C95" s="190"/>
      <c r="E95" s="101"/>
      <c r="F95" s="191"/>
      <c r="G95" s="212"/>
      <c r="I95" s="189"/>
      <c r="J95" s="184"/>
      <c r="K95" s="141"/>
      <c r="L95" s="141"/>
      <c r="M95" s="185"/>
      <c r="N95" s="180"/>
      <c r="O95" s="203"/>
      <c r="P95" s="204"/>
      <c r="Q95" s="97"/>
    </row>
    <row r="96" spans="1:17" x14ac:dyDescent="0.3">
      <c r="A96" s="193"/>
      <c r="C96" s="190"/>
      <c r="E96" s="101"/>
      <c r="F96" s="191"/>
      <c r="G96" s="212"/>
      <c r="I96" s="189"/>
      <c r="J96" s="184"/>
      <c r="K96" s="141"/>
      <c r="L96" s="141"/>
      <c r="M96" s="185"/>
      <c r="N96" s="180"/>
      <c r="O96" s="203"/>
      <c r="P96" s="204"/>
      <c r="Q96" s="97"/>
    </row>
    <row r="97" spans="1:17" x14ac:dyDescent="0.3">
      <c r="A97" s="193"/>
      <c r="C97" s="190"/>
      <c r="E97" s="101"/>
      <c r="F97" s="191"/>
      <c r="G97" s="212"/>
      <c r="I97" s="189"/>
      <c r="J97" s="184"/>
      <c r="K97" s="141"/>
      <c r="L97" s="141"/>
      <c r="M97" s="185"/>
      <c r="N97" s="180"/>
      <c r="O97" s="203"/>
      <c r="P97" s="204"/>
      <c r="Q97" s="97"/>
    </row>
    <row r="98" spans="1:17" x14ac:dyDescent="0.3">
      <c r="A98" s="193"/>
      <c r="C98" s="190"/>
      <c r="E98" s="101"/>
      <c r="F98" s="191"/>
      <c r="G98" s="212"/>
      <c r="I98" s="189"/>
      <c r="J98" s="184"/>
      <c r="K98" s="141"/>
      <c r="L98" s="141"/>
      <c r="M98" s="185"/>
      <c r="N98" s="180"/>
      <c r="O98" s="203"/>
      <c r="P98" s="204"/>
      <c r="Q98" s="97"/>
    </row>
    <row r="99" spans="1:17" x14ac:dyDescent="0.3">
      <c r="A99" s="193"/>
      <c r="C99" s="190"/>
      <c r="E99" s="101"/>
      <c r="F99" s="191"/>
      <c r="G99" s="212"/>
      <c r="I99" s="189"/>
      <c r="J99" s="213"/>
      <c r="K99" s="214"/>
      <c r="L99" s="214"/>
      <c r="M99" s="215"/>
      <c r="N99" s="180"/>
      <c r="O99" s="203"/>
      <c r="P99" s="204"/>
      <c r="Q99" s="97"/>
    </row>
    <row r="100" spans="1:17" x14ac:dyDescent="0.3">
      <c r="E100" s="108"/>
      <c r="F100" s="216"/>
      <c r="G100" s="189"/>
      <c r="I100" s="189"/>
      <c r="O100" s="128"/>
      <c r="P100" s="217"/>
      <c r="Q100" s="41"/>
    </row>
    <row r="101" spans="1:17" x14ac:dyDescent="0.3">
      <c r="E101" s="108"/>
      <c r="F101" s="216"/>
      <c r="G101" s="218"/>
      <c r="I101" s="189"/>
      <c r="O101" s="128"/>
      <c r="P101" s="217"/>
      <c r="Q101" s="41"/>
    </row>
    <row r="102" spans="1:17" x14ac:dyDescent="0.3">
      <c r="E102" s="108"/>
      <c r="F102" s="216"/>
      <c r="G102" s="218"/>
      <c r="I102" s="189"/>
      <c r="O102" s="128"/>
      <c r="P102" s="217"/>
      <c r="Q102" s="41"/>
    </row>
    <row r="103" spans="1:17" x14ac:dyDescent="0.3">
      <c r="E103" s="108"/>
      <c r="F103" s="216"/>
      <c r="G103" s="218"/>
      <c r="I103" s="189"/>
      <c r="O103" s="128"/>
      <c r="P103" s="217"/>
      <c r="Q103" s="41"/>
    </row>
    <row r="104" spans="1:17" x14ac:dyDescent="0.3">
      <c r="E104" s="108"/>
      <c r="F104" s="216"/>
      <c r="G104" s="218"/>
      <c r="I104" s="189"/>
      <c r="O104" s="128"/>
      <c r="P104" s="217"/>
      <c r="Q104" s="41"/>
    </row>
    <row r="105" spans="1:17" x14ac:dyDescent="0.3">
      <c r="E105" s="108"/>
      <c r="F105" s="216"/>
      <c r="G105" s="218"/>
      <c r="I105" s="189"/>
      <c r="O105" s="128"/>
      <c r="P105" s="217"/>
      <c r="Q105" s="41"/>
    </row>
    <row r="106" spans="1:17" x14ac:dyDescent="0.3">
      <c r="E106" s="108"/>
      <c r="F106" s="216"/>
      <c r="G106" s="218"/>
      <c r="I106" s="189"/>
      <c r="O106" s="128"/>
      <c r="P106" s="217"/>
      <c r="Q106" s="41"/>
    </row>
    <row r="107" spans="1:17" x14ac:dyDescent="0.3">
      <c r="E107" s="108"/>
      <c r="F107" s="216"/>
      <c r="G107" s="218"/>
      <c r="I107" s="189"/>
      <c r="O107" s="128"/>
      <c r="P107" s="217"/>
      <c r="Q107" s="41"/>
    </row>
    <row r="108" spans="1:17" x14ac:dyDescent="0.3">
      <c r="E108" s="108"/>
      <c r="F108" s="216"/>
      <c r="G108" s="218"/>
      <c r="I108" s="189"/>
      <c r="O108" s="128"/>
      <c r="P108" s="217"/>
      <c r="Q108" s="41"/>
    </row>
    <row r="109" spans="1:17" x14ac:dyDescent="0.3">
      <c r="E109" s="108"/>
      <c r="F109" s="216"/>
      <c r="G109" s="218"/>
      <c r="I109" s="189"/>
      <c r="O109" s="128"/>
      <c r="P109" s="217"/>
      <c r="Q109" s="41"/>
    </row>
    <row r="110" spans="1:17" x14ac:dyDescent="0.3">
      <c r="E110" s="108"/>
      <c r="F110" s="216"/>
      <c r="G110" s="218"/>
      <c r="I110" s="189"/>
      <c r="O110" s="128"/>
      <c r="P110" s="217"/>
      <c r="Q110" s="41"/>
    </row>
    <row r="111" spans="1:17" x14ac:dyDescent="0.3">
      <c r="E111" s="108"/>
      <c r="F111" s="216"/>
      <c r="G111" s="218"/>
      <c r="I111" s="189"/>
      <c r="O111" s="128"/>
      <c r="P111" s="217"/>
      <c r="Q111" s="41"/>
    </row>
    <row r="112" spans="1:17" x14ac:dyDescent="0.3">
      <c r="E112" s="108"/>
      <c r="F112" s="216"/>
      <c r="G112" s="218"/>
      <c r="I112" s="189"/>
      <c r="O112" s="128"/>
      <c r="P112" s="217"/>
      <c r="Q112" s="41"/>
    </row>
    <row r="113" spans="5:17" x14ac:dyDescent="0.3">
      <c r="E113" s="108"/>
      <c r="F113" s="112"/>
      <c r="G113" s="219"/>
      <c r="I113" s="189"/>
      <c r="O113" s="128"/>
      <c r="P113" s="217"/>
      <c r="Q113" s="41"/>
    </row>
    <row r="114" spans="5:17" x14ac:dyDescent="0.3">
      <c r="E114" s="108"/>
      <c r="F114" s="112"/>
      <c r="G114" s="219"/>
      <c r="I114" s="189"/>
      <c r="O114" s="128"/>
      <c r="P114" s="217"/>
      <c r="Q114" s="41"/>
    </row>
    <row r="115" spans="5:17" x14ac:dyDescent="0.3">
      <c r="E115" s="108"/>
      <c r="F115" s="112"/>
      <c r="G115" s="219"/>
      <c r="I115" s="189"/>
      <c r="O115" s="128"/>
      <c r="P115" s="217"/>
      <c r="Q115" s="41"/>
    </row>
    <row r="116" spans="5:17" x14ac:dyDescent="0.3">
      <c r="E116" s="108"/>
      <c r="F116" s="112"/>
      <c r="G116" s="219"/>
      <c r="I116" s="189"/>
      <c r="O116" s="128"/>
      <c r="P116" s="217"/>
      <c r="Q116" s="41"/>
    </row>
    <row r="117" spans="5:17" x14ac:dyDescent="0.3">
      <c r="E117" s="108"/>
      <c r="F117" s="112"/>
      <c r="G117" s="219"/>
      <c r="I117" s="189"/>
      <c r="O117" s="128"/>
      <c r="P117" s="217"/>
      <c r="Q117" s="41"/>
    </row>
    <row r="118" spans="5:17" x14ac:dyDescent="0.3">
      <c r="E118" s="108"/>
      <c r="F118" s="112"/>
      <c r="G118" s="219"/>
      <c r="I118" s="189"/>
      <c r="O118" s="128"/>
      <c r="P118" s="217"/>
      <c r="Q118" s="41"/>
    </row>
    <row r="119" spans="5:17" x14ac:dyDescent="0.3">
      <c r="E119" s="108"/>
      <c r="F119" s="112"/>
      <c r="G119" s="219"/>
      <c r="I119" s="189"/>
      <c r="O119" s="128"/>
      <c r="P119" s="217"/>
      <c r="Q119" s="41"/>
    </row>
    <row r="120" spans="5:17" x14ac:dyDescent="0.3">
      <c r="E120" s="108"/>
      <c r="F120" s="112"/>
      <c r="G120" s="219"/>
      <c r="I120" s="189"/>
      <c r="O120" s="128"/>
      <c r="P120" s="217"/>
      <c r="Q120" s="41"/>
    </row>
    <row r="121" spans="5:17" x14ac:dyDescent="0.3">
      <c r="E121" s="108"/>
      <c r="F121" s="112"/>
      <c r="G121" s="219"/>
      <c r="I121" s="189"/>
      <c r="O121" s="128"/>
      <c r="P121" s="217"/>
      <c r="Q121" s="41"/>
    </row>
    <row r="122" spans="5:17" x14ac:dyDescent="0.3">
      <c r="E122" s="108"/>
      <c r="F122" s="112"/>
      <c r="G122" s="219"/>
      <c r="I122" s="189"/>
      <c r="O122" s="128"/>
      <c r="P122" s="217"/>
      <c r="Q122" s="41"/>
    </row>
    <row r="123" spans="5:17" x14ac:dyDescent="0.3">
      <c r="E123" s="108"/>
      <c r="F123" s="112"/>
      <c r="G123" s="219"/>
      <c r="I123" s="189"/>
      <c r="O123" s="128"/>
      <c r="P123" s="217"/>
      <c r="Q123" s="41"/>
    </row>
    <row r="124" spans="5:17" x14ac:dyDescent="0.3">
      <c r="E124" s="108"/>
      <c r="F124" s="112"/>
      <c r="G124" s="219"/>
      <c r="I124" s="189"/>
      <c r="O124" s="128"/>
      <c r="P124" s="217"/>
      <c r="Q124" s="41"/>
    </row>
    <row r="125" spans="5:17" x14ac:dyDescent="0.3">
      <c r="E125" s="108"/>
      <c r="F125" s="112"/>
      <c r="G125" s="219"/>
      <c r="I125" s="189"/>
      <c r="O125" s="128"/>
      <c r="P125" s="217"/>
      <c r="Q125" s="41"/>
    </row>
    <row r="126" spans="5:17" x14ac:dyDescent="0.3">
      <c r="E126" s="108"/>
      <c r="F126" s="112"/>
      <c r="G126" s="219"/>
      <c r="I126" s="189"/>
      <c r="O126" s="128"/>
      <c r="P126" s="217"/>
      <c r="Q126" s="41"/>
    </row>
    <row r="127" spans="5:17" x14ac:dyDescent="0.3">
      <c r="E127" s="108"/>
      <c r="F127" s="112"/>
      <c r="G127" s="219"/>
      <c r="I127" s="189"/>
      <c r="O127" s="128"/>
      <c r="P127" s="217"/>
      <c r="Q127" s="41"/>
    </row>
    <row r="128" spans="5:17" x14ac:dyDescent="0.3">
      <c r="E128" s="108"/>
      <c r="F128" s="112"/>
      <c r="G128" s="219"/>
      <c r="I128" s="189"/>
      <c r="O128" s="128"/>
      <c r="P128" s="217"/>
      <c r="Q128" s="41"/>
    </row>
    <row r="129" spans="5:17" x14ac:dyDescent="0.3">
      <c r="E129" s="108"/>
      <c r="F129" s="112"/>
      <c r="G129" s="219"/>
      <c r="I129" s="189"/>
      <c r="O129" s="128"/>
      <c r="P129" s="217"/>
      <c r="Q129" s="41"/>
    </row>
    <row r="130" spans="5:17" x14ac:dyDescent="0.3">
      <c r="E130" s="108"/>
      <c r="F130" s="112"/>
      <c r="G130" s="219"/>
      <c r="I130" s="189"/>
      <c r="O130" s="128"/>
      <c r="P130" s="217"/>
      <c r="Q130" s="41"/>
    </row>
    <row r="131" spans="5:17" x14ac:dyDescent="0.3">
      <c r="E131" s="108"/>
      <c r="F131" s="112"/>
      <c r="G131" s="219"/>
      <c r="I131" s="189"/>
      <c r="O131" s="128"/>
      <c r="P131" s="217"/>
      <c r="Q131" s="41"/>
    </row>
    <row r="132" spans="5:17" x14ac:dyDescent="0.3">
      <c r="E132" s="108"/>
      <c r="F132" s="112"/>
      <c r="G132" s="219"/>
      <c r="I132" s="189"/>
      <c r="O132" s="128"/>
      <c r="P132" s="217"/>
      <c r="Q132" s="41"/>
    </row>
    <row r="133" spans="5:17" x14ac:dyDescent="0.3">
      <c r="E133" s="108"/>
      <c r="F133" s="112"/>
      <c r="G133" s="219"/>
      <c r="I133" s="189"/>
      <c r="O133" s="128"/>
      <c r="P133" s="217"/>
      <c r="Q133" s="41"/>
    </row>
    <row r="134" spans="5:17" x14ac:dyDescent="0.3">
      <c r="E134" s="108"/>
      <c r="F134" s="112"/>
      <c r="G134" s="219"/>
      <c r="I134" s="189"/>
      <c r="O134" s="128"/>
      <c r="P134" s="217"/>
      <c r="Q134" s="41"/>
    </row>
    <row r="135" spans="5:17" x14ac:dyDescent="0.3">
      <c r="E135" s="108"/>
      <c r="F135" s="112"/>
      <c r="G135" s="219"/>
      <c r="I135" s="189"/>
      <c r="O135" s="128"/>
      <c r="P135" s="217"/>
      <c r="Q135" s="41"/>
    </row>
    <row r="136" spans="5:17" x14ac:dyDescent="0.3">
      <c r="E136" s="108"/>
      <c r="F136" s="112"/>
      <c r="G136" s="219"/>
      <c r="I136" s="189"/>
      <c r="O136" s="128"/>
      <c r="P136" s="217"/>
      <c r="Q136" s="41"/>
    </row>
    <row r="137" spans="5:17" x14ac:dyDescent="0.3">
      <c r="E137" s="108"/>
      <c r="F137" s="112"/>
      <c r="G137" s="219"/>
      <c r="I137" s="189"/>
      <c r="O137" s="128"/>
      <c r="P137" s="217"/>
      <c r="Q137" s="41"/>
    </row>
    <row r="138" spans="5:17" x14ac:dyDescent="0.3">
      <c r="E138" s="108"/>
      <c r="F138" s="112"/>
      <c r="G138" s="219"/>
      <c r="I138" s="189"/>
      <c r="O138" s="128"/>
      <c r="P138" s="217"/>
      <c r="Q138" s="41"/>
    </row>
    <row r="139" spans="5:17" x14ac:dyDescent="0.3">
      <c r="E139" s="108"/>
      <c r="F139" s="112"/>
      <c r="G139" s="219"/>
      <c r="I139" s="189"/>
      <c r="O139" s="128"/>
      <c r="P139" s="217"/>
      <c r="Q139" s="41"/>
    </row>
    <row r="140" spans="5:17" x14ac:dyDescent="0.3">
      <c r="E140" s="108"/>
      <c r="F140" s="112"/>
      <c r="G140" s="219"/>
      <c r="I140" s="189"/>
      <c r="O140" s="128"/>
      <c r="P140" s="217"/>
      <c r="Q140" s="41"/>
    </row>
    <row r="141" spans="5:17" x14ac:dyDescent="0.3">
      <c r="E141" s="108"/>
      <c r="F141" s="112"/>
      <c r="G141" s="219"/>
      <c r="I141" s="189"/>
      <c r="O141" s="128"/>
      <c r="P141" s="217"/>
      <c r="Q141" s="41"/>
    </row>
    <row r="142" spans="5:17" x14ac:dyDescent="0.3">
      <c r="E142" s="108"/>
      <c r="F142" s="112"/>
      <c r="G142" s="219"/>
      <c r="I142" s="189"/>
      <c r="O142" s="128"/>
      <c r="P142" s="217"/>
      <c r="Q142" s="41"/>
    </row>
    <row r="143" spans="5:17" x14ac:dyDescent="0.3">
      <c r="E143" s="108"/>
      <c r="F143" s="112"/>
      <c r="G143" s="219"/>
      <c r="I143" s="189"/>
      <c r="O143" s="128"/>
      <c r="P143" s="217"/>
      <c r="Q143" s="41"/>
    </row>
    <row r="144" spans="5:17" x14ac:dyDescent="0.3">
      <c r="E144" s="108"/>
      <c r="F144" s="112"/>
      <c r="G144" s="219"/>
      <c r="I144" s="189"/>
      <c r="O144" s="128"/>
      <c r="P144" s="217"/>
      <c r="Q144" s="41"/>
    </row>
    <row r="145" spans="5:17" x14ac:dyDescent="0.3">
      <c r="E145" s="108"/>
      <c r="F145" s="112"/>
      <c r="G145" s="219"/>
      <c r="I145" s="189"/>
      <c r="O145" s="128"/>
      <c r="P145" s="217"/>
      <c r="Q145" s="41"/>
    </row>
    <row r="146" spans="5:17" x14ac:dyDescent="0.3">
      <c r="E146" s="108"/>
      <c r="F146" s="112"/>
      <c r="G146" s="219"/>
      <c r="I146" s="189"/>
      <c r="O146" s="128"/>
      <c r="P146" s="217"/>
      <c r="Q146" s="41"/>
    </row>
    <row r="147" spans="5:17" x14ac:dyDescent="0.3">
      <c r="E147" s="108"/>
      <c r="F147" s="112"/>
      <c r="G147" s="219"/>
      <c r="I147" s="189"/>
      <c r="O147" s="128"/>
      <c r="P147" s="217"/>
      <c r="Q147" s="41"/>
    </row>
    <row r="148" spans="5:17" x14ac:dyDescent="0.3">
      <c r="E148" s="108"/>
      <c r="F148" s="112"/>
      <c r="G148" s="219"/>
      <c r="I148" s="189"/>
      <c r="O148" s="128"/>
      <c r="P148" s="217"/>
      <c r="Q148" s="41"/>
    </row>
    <row r="149" spans="5:17" x14ac:dyDescent="0.3">
      <c r="E149" s="108"/>
      <c r="F149" s="112"/>
      <c r="G149" s="219"/>
      <c r="I149" s="189"/>
      <c r="O149" s="128"/>
      <c r="P149" s="217"/>
      <c r="Q149" s="41"/>
    </row>
    <row r="150" spans="5:17" x14ac:dyDescent="0.3">
      <c r="E150" s="108"/>
      <c r="F150" s="112"/>
      <c r="G150" s="219"/>
      <c r="I150" s="189"/>
      <c r="O150" s="128"/>
      <c r="P150" s="217"/>
      <c r="Q150" s="41"/>
    </row>
    <row r="151" spans="5:17" x14ac:dyDescent="0.3">
      <c r="E151" s="108"/>
      <c r="F151" s="112"/>
      <c r="G151" s="219"/>
      <c r="I151" s="189"/>
      <c r="O151" s="128"/>
      <c r="P151" s="217"/>
      <c r="Q151" s="41"/>
    </row>
    <row r="152" spans="5:17" x14ac:dyDescent="0.3">
      <c r="E152" s="108"/>
      <c r="F152" s="112"/>
      <c r="G152" s="219"/>
      <c r="I152" s="189"/>
      <c r="O152" s="128"/>
      <c r="P152" s="217"/>
      <c r="Q152" s="41"/>
    </row>
    <row r="153" spans="5:17" x14ac:dyDescent="0.3">
      <c r="E153" s="108"/>
      <c r="F153" s="112"/>
      <c r="G153" s="219"/>
      <c r="I153" s="189"/>
      <c r="O153" s="128"/>
      <c r="P153" s="217"/>
      <c r="Q153" s="41"/>
    </row>
    <row r="154" spans="5:17" x14ac:dyDescent="0.3">
      <c r="E154" s="108"/>
      <c r="F154" s="112"/>
      <c r="G154" s="219"/>
      <c r="I154" s="189"/>
      <c r="O154" s="128"/>
      <c r="P154" s="217"/>
      <c r="Q154" s="41"/>
    </row>
    <row r="155" spans="5:17" x14ac:dyDescent="0.3">
      <c r="E155" s="108"/>
      <c r="F155" s="112"/>
      <c r="G155" s="219"/>
      <c r="I155" s="189"/>
      <c r="O155" s="128"/>
      <c r="P155" s="217"/>
      <c r="Q155" s="41"/>
    </row>
    <row r="156" spans="5:17" x14ac:dyDescent="0.3">
      <c r="E156" s="108"/>
      <c r="F156" s="112"/>
      <c r="G156" s="219"/>
      <c r="I156" s="189"/>
      <c r="O156" s="128"/>
      <c r="P156" s="217"/>
      <c r="Q156" s="41"/>
    </row>
    <row r="157" spans="5:17" x14ac:dyDescent="0.3">
      <c r="E157" s="108"/>
      <c r="F157" s="112"/>
      <c r="G157" s="219"/>
      <c r="I157" s="189"/>
      <c r="O157" s="128"/>
      <c r="P157" s="217"/>
      <c r="Q157" s="41"/>
    </row>
    <row r="158" spans="5:17" x14ac:dyDescent="0.3">
      <c r="E158" s="108"/>
      <c r="F158" s="112"/>
      <c r="G158" s="219"/>
      <c r="I158" s="189"/>
      <c r="O158" s="128"/>
      <c r="P158" s="217"/>
      <c r="Q158" s="41"/>
    </row>
    <row r="159" spans="5:17" x14ac:dyDescent="0.3">
      <c r="E159" s="108"/>
      <c r="F159" s="112"/>
      <c r="G159" s="219"/>
      <c r="I159" s="189"/>
      <c r="O159" s="128"/>
      <c r="P159" s="217"/>
      <c r="Q159" s="41"/>
    </row>
    <row r="160" spans="5:17" x14ac:dyDescent="0.3">
      <c r="E160" s="108"/>
      <c r="F160" s="112"/>
      <c r="G160" s="219"/>
      <c r="I160" s="189"/>
      <c r="O160" s="128"/>
      <c r="P160" s="217"/>
      <c r="Q160" s="41"/>
    </row>
    <row r="161" spans="5:17" x14ac:dyDescent="0.3">
      <c r="E161" s="108"/>
      <c r="F161" s="112"/>
      <c r="G161" s="219"/>
      <c r="I161" s="189"/>
      <c r="O161" s="128"/>
      <c r="P161" s="217"/>
      <c r="Q161" s="41"/>
    </row>
    <row r="162" spans="5:17" x14ac:dyDescent="0.3">
      <c r="E162" s="108"/>
      <c r="F162" s="112"/>
      <c r="G162" s="219"/>
      <c r="I162" s="189"/>
      <c r="O162" s="128"/>
      <c r="P162" s="217"/>
      <c r="Q162" s="41"/>
    </row>
    <row r="163" spans="5:17" x14ac:dyDescent="0.3">
      <c r="E163" s="108"/>
      <c r="F163" s="112"/>
      <c r="G163" s="219"/>
      <c r="I163" s="189"/>
      <c r="O163" s="128"/>
      <c r="P163" s="217"/>
      <c r="Q163" s="41"/>
    </row>
    <row r="164" spans="5:17" x14ac:dyDescent="0.3">
      <c r="E164" s="108"/>
      <c r="F164" s="112"/>
      <c r="G164" s="219"/>
      <c r="I164" s="189"/>
      <c r="O164" s="128"/>
      <c r="P164" s="217"/>
      <c r="Q164" s="41"/>
    </row>
    <row r="165" spans="5:17" x14ac:dyDescent="0.3">
      <c r="E165" s="108"/>
      <c r="F165" s="112"/>
      <c r="G165" s="219"/>
      <c r="I165" s="189"/>
      <c r="O165" s="128"/>
      <c r="P165" s="217"/>
      <c r="Q165" s="41"/>
    </row>
    <row r="166" spans="5:17" x14ac:dyDescent="0.3">
      <c r="E166" s="108"/>
      <c r="F166" s="112"/>
      <c r="G166" s="219"/>
      <c r="I166" s="189"/>
      <c r="O166" s="128"/>
      <c r="P166" s="217"/>
      <c r="Q166" s="41"/>
    </row>
    <row r="167" spans="5:17" x14ac:dyDescent="0.3">
      <c r="E167" s="108"/>
      <c r="F167" s="112"/>
      <c r="G167" s="219"/>
      <c r="I167" s="189"/>
      <c r="O167" s="128"/>
      <c r="P167" s="217"/>
      <c r="Q167" s="41"/>
    </row>
    <row r="168" spans="5:17" x14ac:dyDescent="0.3">
      <c r="E168" s="108"/>
      <c r="F168" s="112"/>
      <c r="G168" s="219"/>
      <c r="I168" s="189"/>
      <c r="O168" s="128"/>
      <c r="P168" s="217"/>
      <c r="Q168" s="41"/>
    </row>
    <row r="169" spans="5:17" x14ac:dyDescent="0.3">
      <c r="E169" s="108"/>
      <c r="F169" s="112"/>
      <c r="G169" s="219"/>
      <c r="I169" s="189"/>
      <c r="O169" s="128"/>
      <c r="P169" s="217"/>
      <c r="Q169" s="41"/>
    </row>
    <row r="170" spans="5:17" x14ac:dyDescent="0.3">
      <c r="E170" s="108"/>
      <c r="F170" s="112"/>
      <c r="G170" s="219"/>
      <c r="I170" s="189"/>
      <c r="O170" s="128"/>
      <c r="P170" s="217"/>
      <c r="Q170" s="41"/>
    </row>
    <row r="171" spans="5:17" x14ac:dyDescent="0.3">
      <c r="E171" s="108"/>
      <c r="F171" s="112"/>
      <c r="G171" s="219"/>
      <c r="I171" s="189"/>
      <c r="O171" s="128"/>
      <c r="P171" s="217"/>
      <c r="Q171" s="41"/>
    </row>
    <row r="172" spans="5:17" x14ac:dyDescent="0.3">
      <c r="E172" s="108"/>
      <c r="F172" s="112"/>
      <c r="G172" s="219"/>
      <c r="I172" s="189"/>
      <c r="O172" s="128"/>
      <c r="P172" s="217"/>
      <c r="Q172" s="41"/>
    </row>
    <row r="173" spans="5:17" x14ac:dyDescent="0.3">
      <c r="E173" s="108"/>
      <c r="F173" s="112"/>
      <c r="G173" s="219"/>
      <c r="I173" s="189"/>
      <c r="O173" s="128"/>
      <c r="P173" s="217"/>
      <c r="Q173" s="41"/>
    </row>
    <row r="174" spans="5:17" x14ac:dyDescent="0.3">
      <c r="E174" s="108"/>
      <c r="F174" s="112"/>
      <c r="G174" s="219"/>
      <c r="I174" s="189"/>
      <c r="O174" s="128"/>
      <c r="P174" s="217"/>
      <c r="Q174" s="41"/>
    </row>
    <row r="175" spans="5:17" x14ac:dyDescent="0.3">
      <c r="E175" s="108"/>
      <c r="F175" s="112"/>
      <c r="G175" s="219"/>
      <c r="I175" s="189"/>
      <c r="O175" s="128"/>
      <c r="P175" s="217"/>
      <c r="Q175" s="41"/>
    </row>
    <row r="176" spans="5:17" x14ac:dyDescent="0.3">
      <c r="E176" s="108"/>
      <c r="F176" s="112"/>
      <c r="G176" s="219"/>
      <c r="I176" s="189"/>
      <c r="O176" s="128"/>
      <c r="P176" s="217"/>
      <c r="Q176" s="41"/>
    </row>
    <row r="177" spans="5:17" x14ac:dyDescent="0.3">
      <c r="E177" s="108"/>
      <c r="F177" s="112"/>
      <c r="G177" s="219"/>
      <c r="I177" s="189"/>
      <c r="O177" s="128"/>
      <c r="P177" s="217"/>
      <c r="Q177" s="41"/>
    </row>
    <row r="178" spans="5:17" x14ac:dyDescent="0.3">
      <c r="E178" s="108"/>
      <c r="F178" s="112"/>
      <c r="G178" s="219"/>
      <c r="I178" s="189"/>
      <c r="O178" s="128"/>
      <c r="P178" s="217"/>
      <c r="Q178" s="41"/>
    </row>
    <row r="179" spans="5:17" x14ac:dyDescent="0.3">
      <c r="E179" s="108"/>
      <c r="F179" s="112"/>
      <c r="G179" s="219"/>
      <c r="I179" s="189"/>
      <c r="O179" s="128"/>
      <c r="P179" s="217"/>
      <c r="Q179" s="41"/>
    </row>
    <row r="180" spans="5:17" x14ac:dyDescent="0.3">
      <c r="E180" s="108"/>
      <c r="F180" s="112"/>
      <c r="G180" s="219"/>
      <c r="I180" s="189"/>
      <c r="O180" s="128"/>
      <c r="P180" s="217"/>
      <c r="Q180" s="41"/>
    </row>
    <row r="181" spans="5:17" x14ac:dyDescent="0.3">
      <c r="E181" s="108"/>
      <c r="F181" s="112"/>
      <c r="G181" s="219"/>
      <c r="I181" s="189"/>
      <c r="O181" s="128"/>
      <c r="P181" s="217"/>
      <c r="Q181" s="41"/>
    </row>
    <row r="182" spans="5:17" x14ac:dyDescent="0.3">
      <c r="E182" s="108"/>
      <c r="F182" s="112"/>
      <c r="G182" s="219"/>
      <c r="I182" s="189"/>
      <c r="O182" s="128"/>
      <c r="P182" s="217"/>
      <c r="Q182" s="41"/>
    </row>
    <row r="183" spans="5:17" x14ac:dyDescent="0.3">
      <c r="E183" s="108"/>
      <c r="F183" s="112"/>
      <c r="G183" s="219"/>
      <c r="I183" s="189"/>
      <c r="O183" s="128"/>
      <c r="P183" s="217"/>
      <c r="Q183" s="41"/>
    </row>
    <row r="184" spans="5:17" x14ac:dyDescent="0.3">
      <c r="E184" s="108"/>
      <c r="F184" s="112"/>
      <c r="G184" s="219"/>
      <c r="I184" s="189"/>
      <c r="O184" s="128"/>
      <c r="P184" s="217"/>
      <c r="Q184" s="41"/>
    </row>
    <row r="185" spans="5:17" x14ac:dyDescent="0.3">
      <c r="E185" s="108"/>
      <c r="F185" s="112"/>
      <c r="G185" s="219"/>
      <c r="I185" s="189"/>
      <c r="O185" s="128"/>
      <c r="P185" s="217"/>
      <c r="Q185" s="41"/>
    </row>
    <row r="186" spans="5:17" x14ac:dyDescent="0.3">
      <c r="E186" s="108"/>
      <c r="F186" s="112"/>
      <c r="G186" s="219"/>
      <c r="I186" s="189"/>
      <c r="O186" s="128"/>
      <c r="P186" s="217"/>
      <c r="Q186" s="41"/>
    </row>
    <row r="187" spans="5:17" x14ac:dyDescent="0.3">
      <c r="E187" s="108"/>
      <c r="F187" s="112"/>
      <c r="G187" s="219"/>
      <c r="I187" s="189"/>
      <c r="O187" s="128"/>
      <c r="P187" s="217"/>
      <c r="Q187" s="41"/>
    </row>
    <row r="188" spans="5:17" x14ac:dyDescent="0.3">
      <c r="E188" s="108"/>
      <c r="F188" s="112"/>
      <c r="G188" s="219"/>
      <c r="I188" s="189"/>
      <c r="O188" s="128"/>
      <c r="P188" s="217"/>
      <c r="Q188" s="41"/>
    </row>
    <row r="189" spans="5:17" x14ac:dyDescent="0.3">
      <c r="E189" s="108"/>
      <c r="F189" s="112"/>
      <c r="G189" s="219"/>
      <c r="I189" s="189"/>
      <c r="O189" s="131"/>
      <c r="P189" s="220"/>
      <c r="Q189" s="221"/>
    </row>
    <row r="190" spans="5:17" x14ac:dyDescent="0.3">
      <c r="E190" s="108"/>
      <c r="F190" s="112"/>
      <c r="G190" s="219"/>
      <c r="I190" s="189"/>
      <c r="O190" s="131"/>
      <c r="P190" s="220"/>
      <c r="Q190" s="221"/>
    </row>
    <row r="191" spans="5:17" x14ac:dyDescent="0.3">
      <c r="E191" s="108"/>
      <c r="F191" s="112"/>
      <c r="G191" s="219"/>
      <c r="I191" s="189"/>
      <c r="O191" s="131"/>
      <c r="P191" s="220"/>
      <c r="Q191" s="221"/>
    </row>
    <row r="192" spans="5:17" x14ac:dyDescent="0.3">
      <c r="E192" s="108"/>
      <c r="F192" s="112"/>
      <c r="G192" s="219"/>
      <c r="I192" s="189"/>
      <c r="O192" s="131"/>
      <c r="P192" s="220"/>
      <c r="Q192" s="221"/>
    </row>
    <row r="193" spans="5:17" x14ac:dyDescent="0.3">
      <c r="E193" s="108"/>
      <c r="F193" s="112"/>
      <c r="G193" s="219"/>
      <c r="I193" s="189"/>
      <c r="O193" s="131"/>
      <c r="P193" s="220"/>
      <c r="Q193" s="221"/>
    </row>
    <row r="194" spans="5:17" x14ac:dyDescent="0.3">
      <c r="E194" s="108"/>
      <c r="F194" s="112"/>
      <c r="G194" s="219"/>
      <c r="I194" s="189"/>
      <c r="O194" s="131"/>
      <c r="P194" s="220"/>
      <c r="Q194" s="221"/>
    </row>
    <row r="195" spans="5:17" x14ac:dyDescent="0.3">
      <c r="E195" s="108"/>
      <c r="F195" s="112"/>
      <c r="G195" s="219"/>
      <c r="I195" s="189"/>
      <c r="O195" s="131"/>
      <c r="P195" s="222"/>
      <c r="Q195" s="221"/>
    </row>
    <row r="196" spans="5:17" x14ac:dyDescent="0.3">
      <c r="E196" s="108"/>
      <c r="F196" s="112"/>
      <c r="G196" s="219"/>
      <c r="I196" s="189"/>
      <c r="O196" s="131"/>
      <c r="P196" s="220"/>
      <c r="Q196" s="221"/>
    </row>
    <row r="197" spans="5:17" x14ac:dyDescent="0.3">
      <c r="E197" s="108"/>
      <c r="F197" s="112"/>
      <c r="G197" s="219"/>
      <c r="I197" s="189"/>
      <c r="O197" s="131"/>
      <c r="P197" s="220"/>
      <c r="Q197" s="221"/>
    </row>
    <row r="198" spans="5:17" x14ac:dyDescent="0.3">
      <c r="E198" s="108"/>
      <c r="F198" s="112"/>
      <c r="G198" s="219"/>
      <c r="I198" s="189"/>
      <c r="O198" s="131"/>
      <c r="P198" s="222"/>
      <c r="Q198" s="221"/>
    </row>
    <row r="199" spans="5:17" x14ac:dyDescent="0.3">
      <c r="E199" s="108"/>
      <c r="F199" s="112"/>
      <c r="G199" s="219"/>
      <c r="I199" s="189"/>
      <c r="O199" s="131"/>
      <c r="P199" s="220"/>
      <c r="Q199" s="221"/>
    </row>
    <row r="200" spans="5:17" x14ac:dyDescent="0.3">
      <c r="E200" s="108"/>
      <c r="F200" s="112"/>
      <c r="G200" s="219"/>
      <c r="I200" s="189"/>
      <c r="O200" s="131"/>
      <c r="P200" s="220"/>
      <c r="Q200" s="221"/>
    </row>
    <row r="201" spans="5:17" x14ac:dyDescent="0.3">
      <c r="E201" s="108"/>
      <c r="F201" s="112"/>
      <c r="G201" s="219"/>
      <c r="I201" s="189"/>
      <c r="O201" s="131"/>
      <c r="P201" s="220"/>
      <c r="Q201" s="221"/>
    </row>
    <row r="202" spans="5:17" x14ac:dyDescent="0.3">
      <c r="E202" s="108"/>
      <c r="F202" s="112"/>
      <c r="G202" s="219"/>
      <c r="I202" s="189"/>
      <c r="O202" s="131"/>
      <c r="P202" s="220"/>
      <c r="Q202" s="221"/>
    </row>
    <row r="203" spans="5:17" x14ac:dyDescent="0.3">
      <c r="E203" s="108"/>
      <c r="F203" s="112"/>
      <c r="G203" s="219"/>
      <c r="I203" s="189"/>
      <c r="O203" s="131"/>
      <c r="P203" s="220"/>
      <c r="Q203" s="221"/>
    </row>
    <row r="204" spans="5:17" x14ac:dyDescent="0.3">
      <c r="E204" s="108"/>
      <c r="F204" s="112"/>
      <c r="G204" s="219"/>
      <c r="I204" s="189"/>
      <c r="O204" s="131"/>
      <c r="P204" s="220"/>
      <c r="Q204" s="221"/>
    </row>
    <row r="205" spans="5:17" x14ac:dyDescent="0.3">
      <c r="E205" s="108"/>
      <c r="F205" s="112"/>
      <c r="G205" s="219"/>
      <c r="I205" s="189"/>
      <c r="O205" s="131"/>
      <c r="P205" s="223"/>
      <c r="Q205" s="224"/>
    </row>
    <row r="206" spans="5:17" x14ac:dyDescent="0.3">
      <c r="E206" s="108"/>
      <c r="F206" s="112"/>
      <c r="G206" s="219"/>
      <c r="I206" s="189"/>
      <c r="O206" s="131"/>
      <c r="P206" s="220"/>
      <c r="Q206" s="221"/>
    </row>
    <row r="207" spans="5:17" x14ac:dyDescent="0.3">
      <c r="E207" s="108"/>
      <c r="F207" s="112"/>
      <c r="G207" s="219"/>
      <c r="I207" s="189"/>
      <c r="O207" s="131"/>
      <c r="P207" s="220"/>
      <c r="Q207" s="221"/>
    </row>
    <row r="208" spans="5:17" x14ac:dyDescent="0.3">
      <c r="E208" s="108"/>
      <c r="F208" s="112"/>
      <c r="G208" s="219"/>
      <c r="I208" s="189"/>
      <c r="O208" s="131"/>
      <c r="P208" s="220"/>
      <c r="Q208" s="221"/>
    </row>
    <row r="209" spans="5:17" x14ac:dyDescent="0.3">
      <c r="E209" s="108"/>
      <c r="F209" s="112"/>
      <c r="G209" s="219"/>
      <c r="I209" s="189"/>
      <c r="O209" s="131"/>
      <c r="P209" s="220"/>
      <c r="Q209" s="221"/>
    </row>
    <row r="210" spans="5:17" x14ac:dyDescent="0.3">
      <c r="E210" s="108"/>
      <c r="F210" s="112"/>
      <c r="G210" s="219"/>
      <c r="I210" s="189"/>
      <c r="O210" s="218"/>
      <c r="P210" s="222"/>
      <c r="Q210" s="221"/>
    </row>
    <row r="211" spans="5:17" x14ac:dyDescent="0.3">
      <c r="E211" s="108"/>
      <c r="F211" s="112"/>
      <c r="G211" s="219"/>
      <c r="I211" s="189"/>
      <c r="O211" s="131"/>
      <c r="P211" s="220"/>
      <c r="Q211" s="221"/>
    </row>
    <row r="212" spans="5:17" x14ac:dyDescent="0.3">
      <c r="E212" s="108"/>
      <c r="F212" s="112"/>
      <c r="G212" s="219"/>
      <c r="I212" s="189"/>
      <c r="O212" s="131"/>
      <c r="P212" s="220"/>
      <c r="Q212" s="221"/>
    </row>
    <row r="213" spans="5:17" x14ac:dyDescent="0.3">
      <c r="E213" s="108"/>
      <c r="F213" s="112"/>
      <c r="G213" s="219"/>
      <c r="I213" s="189"/>
      <c r="O213" s="131"/>
      <c r="P213" s="220"/>
      <c r="Q213" s="221"/>
    </row>
    <row r="214" spans="5:17" x14ac:dyDescent="0.3">
      <c r="E214" s="108"/>
      <c r="F214" s="112"/>
      <c r="G214" s="219"/>
      <c r="I214" s="189"/>
      <c r="O214" s="131"/>
      <c r="P214" s="220"/>
      <c r="Q214" s="221"/>
    </row>
    <row r="215" spans="5:17" x14ac:dyDescent="0.3">
      <c r="E215" s="108"/>
      <c r="F215" s="112"/>
      <c r="G215" s="219"/>
      <c r="I215" s="189"/>
      <c r="O215" s="131"/>
      <c r="P215" s="220"/>
      <c r="Q215" s="221"/>
    </row>
    <row r="216" spans="5:17" x14ac:dyDescent="0.3">
      <c r="E216" s="108"/>
      <c r="F216" s="112"/>
      <c r="G216" s="219"/>
      <c r="I216" s="189"/>
      <c r="O216" s="131"/>
      <c r="P216" s="222"/>
      <c r="Q216" s="221"/>
    </row>
    <row r="217" spans="5:17" x14ac:dyDescent="0.3">
      <c r="E217" s="108"/>
      <c r="F217" s="112"/>
      <c r="G217" s="219"/>
      <c r="I217" s="189"/>
      <c r="O217" s="131"/>
      <c r="P217" s="220"/>
      <c r="Q217" s="221"/>
    </row>
    <row r="218" spans="5:17" x14ac:dyDescent="0.3">
      <c r="E218" s="108"/>
      <c r="F218" s="112"/>
      <c r="G218" s="219"/>
      <c r="I218" s="189"/>
      <c r="O218" s="131"/>
      <c r="P218" s="220"/>
      <c r="Q218" s="221"/>
    </row>
    <row r="219" spans="5:17" x14ac:dyDescent="0.3">
      <c r="E219" s="108"/>
      <c r="F219" s="112"/>
      <c r="G219" s="219"/>
      <c r="I219" s="189"/>
      <c r="O219" s="131"/>
      <c r="P219" s="220"/>
      <c r="Q219" s="221"/>
    </row>
    <row r="220" spans="5:17" x14ac:dyDescent="0.3">
      <c r="E220" s="108"/>
      <c r="F220" s="112"/>
      <c r="G220" s="219"/>
      <c r="I220" s="189"/>
      <c r="O220" s="131"/>
      <c r="P220" s="220"/>
      <c r="Q220" s="221"/>
    </row>
    <row r="221" spans="5:17" x14ac:dyDescent="0.3">
      <c r="E221" s="108"/>
      <c r="F221" s="112"/>
      <c r="G221" s="219"/>
      <c r="I221" s="189"/>
      <c r="O221" s="131"/>
      <c r="P221" s="220"/>
      <c r="Q221" s="221"/>
    </row>
    <row r="222" spans="5:17" x14ac:dyDescent="0.3">
      <c r="E222" s="108"/>
      <c r="F222" s="112"/>
      <c r="G222" s="219"/>
      <c r="I222" s="189"/>
      <c r="O222" s="131"/>
      <c r="P222" s="220"/>
      <c r="Q222" s="221"/>
    </row>
    <row r="223" spans="5:17" x14ac:dyDescent="0.3">
      <c r="E223" s="108"/>
      <c r="F223" s="112"/>
      <c r="G223" s="219"/>
      <c r="I223" s="189"/>
      <c r="O223" s="131"/>
      <c r="P223" s="220"/>
      <c r="Q223" s="221"/>
    </row>
    <row r="224" spans="5:17" x14ac:dyDescent="0.3">
      <c r="E224" s="108"/>
      <c r="F224" s="112"/>
      <c r="G224" s="219"/>
      <c r="I224" s="189"/>
      <c r="O224" s="131"/>
      <c r="P224" s="220"/>
      <c r="Q224" s="221"/>
    </row>
    <row r="225" spans="5:17" x14ac:dyDescent="0.3">
      <c r="E225" s="108"/>
      <c r="F225" s="112"/>
      <c r="G225" s="219"/>
      <c r="I225" s="189"/>
      <c r="O225" s="131"/>
      <c r="P225" s="220"/>
      <c r="Q225" s="221"/>
    </row>
    <row r="226" spans="5:17" x14ac:dyDescent="0.3">
      <c r="E226" s="108"/>
      <c r="F226" s="112"/>
      <c r="G226" s="219"/>
      <c r="I226" s="189"/>
      <c r="O226" s="131"/>
      <c r="P226" s="220"/>
      <c r="Q226" s="221"/>
    </row>
    <row r="227" spans="5:17" x14ac:dyDescent="0.3">
      <c r="E227" s="108"/>
      <c r="F227" s="112"/>
      <c r="G227" s="219"/>
      <c r="I227" s="189"/>
      <c r="O227" s="131"/>
      <c r="P227" s="220"/>
      <c r="Q227" s="221"/>
    </row>
    <row r="228" spans="5:17" x14ac:dyDescent="0.3">
      <c r="E228" s="108"/>
      <c r="F228" s="112"/>
      <c r="G228" s="219"/>
      <c r="I228" s="189"/>
      <c r="O228" s="131"/>
      <c r="P228" s="220"/>
      <c r="Q228" s="221"/>
    </row>
    <row r="229" spans="5:17" x14ac:dyDescent="0.3">
      <c r="E229" s="108"/>
      <c r="F229" s="112"/>
      <c r="G229" s="219"/>
      <c r="I229" s="189"/>
      <c r="O229" s="131"/>
      <c r="P229" s="220"/>
      <c r="Q229" s="221"/>
    </row>
    <row r="230" spans="5:17" x14ac:dyDescent="0.3">
      <c r="E230" s="108"/>
      <c r="F230" s="112"/>
      <c r="G230" s="219"/>
      <c r="I230" s="189"/>
      <c r="O230" s="131"/>
      <c r="P230" s="220"/>
      <c r="Q230" s="221"/>
    </row>
    <row r="231" spans="5:17" x14ac:dyDescent="0.3">
      <c r="E231" s="108"/>
      <c r="F231" s="112"/>
      <c r="G231" s="219"/>
      <c r="I231" s="189"/>
      <c r="O231" s="131"/>
      <c r="P231" s="220"/>
      <c r="Q231" s="221"/>
    </row>
    <row r="232" spans="5:17" x14ac:dyDescent="0.3">
      <c r="E232" s="108"/>
      <c r="F232" s="112"/>
      <c r="G232" s="219"/>
      <c r="I232" s="189"/>
      <c r="O232" s="131"/>
      <c r="P232" s="220"/>
      <c r="Q232" s="221"/>
    </row>
    <row r="233" spans="5:17" x14ac:dyDescent="0.3">
      <c r="E233" s="108"/>
      <c r="F233" s="112"/>
      <c r="G233" s="219"/>
      <c r="I233" s="189"/>
      <c r="O233" s="131"/>
      <c r="P233" s="220"/>
      <c r="Q233" s="221"/>
    </row>
    <row r="234" spans="5:17" x14ac:dyDescent="0.3">
      <c r="E234" s="108"/>
      <c r="F234" s="112"/>
      <c r="G234" s="219"/>
      <c r="I234" s="189"/>
      <c r="O234" s="131"/>
      <c r="P234" s="220"/>
      <c r="Q234" s="221"/>
    </row>
    <row r="235" spans="5:17" x14ac:dyDescent="0.3">
      <c r="E235" s="108"/>
      <c r="F235" s="112"/>
      <c r="G235" s="219"/>
      <c r="I235" s="189"/>
      <c r="O235" s="131"/>
      <c r="P235" s="220"/>
      <c r="Q235" s="221"/>
    </row>
    <row r="236" spans="5:17" x14ac:dyDescent="0.3">
      <c r="E236" s="108"/>
      <c r="F236" s="112"/>
      <c r="G236" s="219"/>
      <c r="I236" s="189"/>
      <c r="O236" s="131"/>
      <c r="P236" s="220"/>
      <c r="Q236" s="221"/>
    </row>
    <row r="237" spans="5:17" x14ac:dyDescent="0.3">
      <c r="E237" s="108"/>
      <c r="F237" s="112"/>
      <c r="G237" s="219"/>
      <c r="I237" s="189"/>
      <c r="O237" s="131"/>
      <c r="P237" s="220"/>
      <c r="Q237" s="221"/>
    </row>
    <row r="238" spans="5:17" x14ac:dyDescent="0.3">
      <c r="E238" s="108"/>
      <c r="F238" s="112"/>
      <c r="G238" s="219"/>
      <c r="I238" s="189"/>
      <c r="O238" s="131"/>
      <c r="P238" s="220"/>
      <c r="Q238" s="221"/>
    </row>
    <row r="239" spans="5:17" x14ac:dyDescent="0.3">
      <c r="E239" s="108"/>
      <c r="F239" s="112"/>
      <c r="G239" s="219"/>
      <c r="I239" s="189"/>
      <c r="O239" s="131"/>
      <c r="P239" s="220"/>
      <c r="Q239" s="221"/>
    </row>
    <row r="240" spans="5:17" x14ac:dyDescent="0.3">
      <c r="E240" s="108"/>
      <c r="F240" s="112"/>
      <c r="G240" s="219"/>
      <c r="I240" s="189"/>
      <c r="O240" s="131"/>
      <c r="P240" s="220"/>
      <c r="Q240" s="221"/>
    </row>
    <row r="241" spans="5:17" x14ac:dyDescent="0.3">
      <c r="E241" s="108"/>
      <c r="F241" s="112"/>
      <c r="G241" s="219"/>
      <c r="I241" s="189"/>
      <c r="O241" s="131"/>
      <c r="P241" s="220"/>
      <c r="Q241" s="221"/>
    </row>
    <row r="242" spans="5:17" x14ac:dyDescent="0.3">
      <c r="E242" s="108"/>
      <c r="F242" s="112"/>
      <c r="G242" s="219"/>
      <c r="I242" s="189"/>
      <c r="O242" s="131"/>
      <c r="P242" s="220"/>
      <c r="Q242" s="221"/>
    </row>
    <row r="243" spans="5:17" x14ac:dyDescent="0.3">
      <c r="E243" s="108"/>
      <c r="F243" s="112"/>
      <c r="G243" s="219"/>
      <c r="I243" s="189"/>
      <c r="O243" s="131"/>
      <c r="P243" s="220"/>
      <c r="Q243" s="221"/>
    </row>
    <row r="244" spans="5:17" x14ac:dyDescent="0.3">
      <c r="E244" s="108"/>
      <c r="F244" s="112"/>
      <c r="G244" s="219"/>
      <c r="I244" s="189"/>
      <c r="O244" s="131"/>
      <c r="P244" s="222"/>
      <c r="Q244" s="221"/>
    </row>
    <row r="245" spans="5:17" x14ac:dyDescent="0.3">
      <c r="E245" s="108"/>
      <c r="F245" s="112"/>
      <c r="G245" s="219"/>
      <c r="I245" s="189"/>
      <c r="O245" s="131"/>
      <c r="P245" s="220"/>
      <c r="Q245" s="221"/>
    </row>
    <row r="246" spans="5:17" x14ac:dyDescent="0.3">
      <c r="E246" s="108"/>
      <c r="F246" s="112"/>
      <c r="G246" s="219"/>
      <c r="I246" s="189"/>
      <c r="O246" s="131"/>
      <c r="P246" s="220"/>
      <c r="Q246" s="221"/>
    </row>
    <row r="247" spans="5:17" x14ac:dyDescent="0.3">
      <c r="E247" s="108"/>
      <c r="F247" s="112"/>
      <c r="G247" s="219"/>
      <c r="I247" s="189"/>
      <c r="O247" s="131"/>
      <c r="P247" s="220"/>
      <c r="Q247" s="221"/>
    </row>
    <row r="248" spans="5:17" x14ac:dyDescent="0.3">
      <c r="E248" s="108"/>
      <c r="F248" s="112"/>
      <c r="G248" s="219"/>
      <c r="I248" s="189"/>
      <c r="O248" s="131"/>
      <c r="P248" s="220"/>
      <c r="Q248" s="221"/>
    </row>
    <row r="249" spans="5:17" x14ac:dyDescent="0.3">
      <c r="E249" s="108"/>
      <c r="F249" s="112"/>
      <c r="G249" s="219"/>
      <c r="I249" s="189"/>
      <c r="O249" s="131"/>
      <c r="P249" s="220"/>
      <c r="Q249" s="221"/>
    </row>
    <row r="250" spans="5:17" x14ac:dyDescent="0.3">
      <c r="E250" s="108"/>
      <c r="F250" s="112"/>
      <c r="G250" s="219"/>
      <c r="I250" s="189"/>
      <c r="O250" s="131"/>
      <c r="P250" s="220"/>
      <c r="Q250" s="221"/>
    </row>
    <row r="251" spans="5:17" x14ac:dyDescent="0.3">
      <c r="E251" s="108"/>
      <c r="F251" s="112"/>
      <c r="G251" s="219"/>
      <c r="I251" s="189"/>
      <c r="O251" s="131"/>
      <c r="P251" s="220"/>
      <c r="Q251" s="221"/>
    </row>
    <row r="252" spans="5:17" x14ac:dyDescent="0.3">
      <c r="E252" s="108"/>
      <c r="F252" s="112"/>
      <c r="G252" s="219"/>
      <c r="I252" s="189"/>
      <c r="O252" s="131"/>
      <c r="P252" s="220"/>
      <c r="Q252" s="221"/>
    </row>
    <row r="253" spans="5:17" x14ac:dyDescent="0.3">
      <c r="E253" s="108"/>
      <c r="F253" s="112"/>
      <c r="G253" s="219"/>
      <c r="I253" s="189"/>
      <c r="O253" s="131"/>
      <c r="P253" s="220"/>
      <c r="Q253" s="221"/>
    </row>
    <row r="254" spans="5:17" x14ac:dyDescent="0.3">
      <c r="E254" s="108"/>
      <c r="F254" s="112"/>
      <c r="G254" s="219"/>
      <c r="I254" s="189"/>
      <c r="O254" s="131"/>
      <c r="P254" s="222"/>
      <c r="Q254" s="221"/>
    </row>
    <row r="255" spans="5:17" x14ac:dyDescent="0.3">
      <c r="E255" s="108"/>
      <c r="F255" s="112"/>
      <c r="G255" s="219"/>
      <c r="I255" s="189"/>
      <c r="O255" s="131"/>
      <c r="P255" s="220"/>
      <c r="Q255" s="221"/>
    </row>
    <row r="256" spans="5:17" x14ac:dyDescent="0.3">
      <c r="E256" s="108"/>
      <c r="F256" s="112"/>
      <c r="G256" s="219"/>
      <c r="I256" s="189"/>
      <c r="O256" s="131"/>
      <c r="P256" s="220"/>
      <c r="Q256" s="221"/>
    </row>
    <row r="257" spans="5:17" x14ac:dyDescent="0.3">
      <c r="E257" s="108"/>
      <c r="F257" s="112"/>
      <c r="G257" s="219"/>
      <c r="I257" s="189"/>
      <c r="O257" s="131"/>
      <c r="P257" s="220"/>
      <c r="Q257" s="221"/>
    </row>
    <row r="258" spans="5:17" x14ac:dyDescent="0.3">
      <c r="E258" s="108"/>
      <c r="F258" s="112"/>
      <c r="G258" s="219"/>
      <c r="I258" s="189"/>
      <c r="O258" s="131"/>
      <c r="P258" s="220"/>
      <c r="Q258" s="221"/>
    </row>
    <row r="259" spans="5:17" x14ac:dyDescent="0.3">
      <c r="E259" s="108"/>
      <c r="F259" s="112"/>
      <c r="G259" s="219"/>
      <c r="I259" s="189"/>
      <c r="O259" s="131"/>
      <c r="P259" s="220"/>
      <c r="Q259" s="221"/>
    </row>
    <row r="260" spans="5:17" x14ac:dyDescent="0.3">
      <c r="E260" s="108"/>
      <c r="F260" s="112"/>
      <c r="G260" s="219"/>
      <c r="I260" s="189"/>
      <c r="O260" s="131"/>
      <c r="P260" s="220"/>
      <c r="Q260" s="221"/>
    </row>
    <row r="261" spans="5:17" x14ac:dyDescent="0.3">
      <c r="E261" s="108"/>
      <c r="F261" s="112"/>
      <c r="G261" s="219"/>
      <c r="I261" s="189"/>
      <c r="O261" s="131"/>
      <c r="P261" s="220"/>
      <c r="Q261" s="221"/>
    </row>
    <row r="262" spans="5:17" x14ac:dyDescent="0.3">
      <c r="E262" s="108"/>
      <c r="F262" s="112"/>
      <c r="G262" s="219"/>
      <c r="I262" s="189"/>
      <c r="O262" s="131"/>
      <c r="P262" s="220"/>
      <c r="Q262" s="221"/>
    </row>
    <row r="263" spans="5:17" x14ac:dyDescent="0.3">
      <c r="E263" s="108"/>
      <c r="F263" s="112"/>
      <c r="G263" s="219"/>
      <c r="I263" s="189"/>
      <c r="O263" s="131"/>
      <c r="P263" s="220"/>
      <c r="Q263" s="221"/>
    </row>
    <row r="264" spans="5:17" x14ac:dyDescent="0.3">
      <c r="E264" s="108"/>
      <c r="F264" s="112"/>
      <c r="G264" s="219"/>
      <c r="I264" s="189"/>
      <c r="O264" s="131"/>
      <c r="P264" s="220"/>
      <c r="Q264" s="221"/>
    </row>
    <row r="265" spans="5:17" x14ac:dyDescent="0.3">
      <c r="E265" s="108"/>
      <c r="F265" s="112"/>
      <c r="G265" s="219"/>
      <c r="I265" s="189"/>
      <c r="O265" s="131"/>
      <c r="P265" s="220"/>
      <c r="Q265" s="221"/>
    </row>
    <row r="266" spans="5:17" x14ac:dyDescent="0.3">
      <c r="E266" s="108"/>
      <c r="F266" s="112"/>
      <c r="G266" s="219"/>
      <c r="I266" s="189"/>
      <c r="O266" s="131"/>
      <c r="P266" s="220"/>
      <c r="Q266" s="221"/>
    </row>
    <row r="267" spans="5:17" x14ac:dyDescent="0.3">
      <c r="E267" s="108"/>
      <c r="F267" s="112"/>
      <c r="G267" s="219"/>
      <c r="I267" s="189"/>
      <c r="O267" s="131"/>
      <c r="P267" s="220"/>
      <c r="Q267" s="221"/>
    </row>
    <row r="268" spans="5:17" x14ac:dyDescent="0.3">
      <c r="E268" s="108"/>
      <c r="F268" s="112"/>
      <c r="G268" s="219"/>
      <c r="I268" s="189"/>
      <c r="O268" s="131"/>
      <c r="P268" s="220"/>
      <c r="Q268" s="221"/>
    </row>
    <row r="269" spans="5:17" x14ac:dyDescent="0.3">
      <c r="E269" s="108"/>
      <c r="F269" s="112"/>
      <c r="G269" s="219"/>
      <c r="I269" s="189"/>
      <c r="O269" s="131"/>
      <c r="P269" s="220"/>
      <c r="Q269" s="221"/>
    </row>
    <row r="270" spans="5:17" x14ac:dyDescent="0.3">
      <c r="E270" s="108"/>
      <c r="F270" s="112"/>
      <c r="G270" s="219"/>
      <c r="I270" s="189"/>
      <c r="O270" s="131"/>
      <c r="P270" s="220"/>
      <c r="Q270" s="221"/>
    </row>
    <row r="271" spans="5:17" x14ac:dyDescent="0.3">
      <c r="E271" s="108"/>
      <c r="F271" s="112"/>
      <c r="G271" s="219"/>
      <c r="I271" s="189"/>
      <c r="O271" s="131"/>
      <c r="P271" s="220"/>
      <c r="Q271" s="221"/>
    </row>
    <row r="272" spans="5:17" x14ac:dyDescent="0.3">
      <c r="E272" s="108"/>
      <c r="F272" s="112"/>
      <c r="G272" s="219"/>
      <c r="I272" s="189"/>
      <c r="O272" s="131"/>
      <c r="P272" s="220"/>
      <c r="Q272" s="221"/>
    </row>
    <row r="273" spans="5:17" x14ac:dyDescent="0.3">
      <c r="E273" s="108"/>
      <c r="F273" s="112"/>
      <c r="G273" s="219"/>
      <c r="I273" s="189"/>
      <c r="O273" s="131"/>
      <c r="P273" s="220"/>
      <c r="Q273" s="221"/>
    </row>
    <row r="274" spans="5:17" x14ac:dyDescent="0.3">
      <c r="E274" s="108"/>
      <c r="F274" s="112"/>
      <c r="G274" s="219"/>
      <c r="I274" s="189"/>
      <c r="O274" s="131"/>
      <c r="P274" s="220"/>
      <c r="Q274" s="221"/>
    </row>
    <row r="275" spans="5:17" x14ac:dyDescent="0.3">
      <c r="E275" s="108"/>
      <c r="F275" s="112"/>
      <c r="G275" s="219"/>
      <c r="I275" s="189"/>
      <c r="O275" s="131"/>
      <c r="P275" s="220"/>
      <c r="Q275" s="221"/>
    </row>
    <row r="276" spans="5:17" x14ac:dyDescent="0.3">
      <c r="E276" s="108"/>
      <c r="F276" s="112"/>
      <c r="G276" s="219"/>
      <c r="I276" s="189"/>
      <c r="O276" s="131"/>
      <c r="P276" s="220"/>
      <c r="Q276" s="221"/>
    </row>
    <row r="277" spans="5:17" x14ac:dyDescent="0.3">
      <c r="E277" s="108"/>
      <c r="F277" s="112"/>
      <c r="G277" s="219"/>
      <c r="I277" s="189"/>
      <c r="O277" s="131"/>
      <c r="P277" s="220"/>
      <c r="Q277" s="221"/>
    </row>
    <row r="278" spans="5:17" x14ac:dyDescent="0.3">
      <c r="E278" s="108"/>
      <c r="F278" s="112"/>
      <c r="G278" s="219"/>
      <c r="I278" s="189"/>
      <c r="O278" s="131"/>
      <c r="P278" s="220"/>
      <c r="Q278" s="221"/>
    </row>
    <row r="279" spans="5:17" x14ac:dyDescent="0.3">
      <c r="E279" s="108"/>
      <c r="F279" s="112"/>
      <c r="G279" s="219"/>
      <c r="I279" s="189"/>
      <c r="O279" s="131"/>
      <c r="P279" s="220"/>
      <c r="Q279" s="221"/>
    </row>
    <row r="280" spans="5:17" x14ac:dyDescent="0.3">
      <c r="E280" s="108"/>
      <c r="F280" s="112"/>
      <c r="G280" s="219"/>
      <c r="I280" s="189"/>
      <c r="O280" s="131"/>
      <c r="P280" s="220"/>
      <c r="Q280" s="221"/>
    </row>
    <row r="281" spans="5:17" x14ac:dyDescent="0.3">
      <c r="E281" s="108"/>
      <c r="F281" s="112"/>
      <c r="G281" s="219"/>
      <c r="I281" s="189"/>
      <c r="O281" s="131"/>
      <c r="P281" s="220"/>
      <c r="Q281" s="221"/>
    </row>
    <row r="282" spans="5:17" x14ac:dyDescent="0.3">
      <c r="E282" s="108"/>
      <c r="F282" s="112"/>
      <c r="G282" s="219"/>
      <c r="I282" s="189"/>
      <c r="O282" s="131"/>
      <c r="P282" s="220"/>
      <c r="Q282" s="221"/>
    </row>
    <row r="283" spans="5:17" x14ac:dyDescent="0.3">
      <c r="E283" s="108"/>
      <c r="F283" s="112"/>
      <c r="G283" s="219"/>
      <c r="I283" s="189"/>
      <c r="O283" s="131"/>
      <c r="P283" s="220"/>
      <c r="Q283" s="221"/>
    </row>
    <row r="284" spans="5:17" x14ac:dyDescent="0.3">
      <c r="E284" s="108"/>
      <c r="F284" s="112"/>
      <c r="G284" s="219"/>
      <c r="I284" s="189"/>
      <c r="O284" s="131"/>
      <c r="P284" s="220"/>
      <c r="Q284" s="221"/>
    </row>
    <row r="285" spans="5:17" x14ac:dyDescent="0.3">
      <c r="E285" s="108"/>
      <c r="F285" s="112"/>
      <c r="G285" s="219"/>
      <c r="I285" s="189"/>
      <c r="O285" s="131"/>
      <c r="P285" s="220"/>
      <c r="Q285" s="221"/>
    </row>
    <row r="286" spans="5:17" x14ac:dyDescent="0.3">
      <c r="E286" s="108"/>
      <c r="F286" s="112"/>
      <c r="G286" s="219"/>
      <c r="I286" s="189"/>
      <c r="O286" s="131"/>
      <c r="P286" s="220"/>
      <c r="Q286" s="221"/>
    </row>
    <row r="287" spans="5:17" x14ac:dyDescent="0.3">
      <c r="E287" s="108"/>
      <c r="F287" s="112"/>
      <c r="G287" s="219"/>
      <c r="I287" s="189"/>
      <c r="O287" s="131"/>
      <c r="P287" s="220"/>
      <c r="Q287" s="221"/>
    </row>
    <row r="288" spans="5:17" x14ac:dyDescent="0.3">
      <c r="E288" s="108"/>
      <c r="F288" s="112"/>
      <c r="G288" s="219"/>
      <c r="I288" s="189"/>
      <c r="O288" s="131"/>
      <c r="P288" s="220"/>
      <c r="Q288" s="221"/>
    </row>
    <row r="289" spans="5:17" x14ac:dyDescent="0.3">
      <c r="E289" s="108"/>
      <c r="F289" s="112"/>
      <c r="G289" s="219"/>
      <c r="I289" s="189"/>
      <c r="O289" s="131"/>
      <c r="P289" s="220"/>
      <c r="Q289" s="221"/>
    </row>
    <row r="290" spans="5:17" x14ac:dyDescent="0.3">
      <c r="E290" s="108"/>
      <c r="F290" s="112"/>
      <c r="G290" s="219"/>
      <c r="I290" s="189"/>
      <c r="O290" s="131"/>
      <c r="P290" s="220"/>
      <c r="Q290" s="221"/>
    </row>
    <row r="291" spans="5:17" x14ac:dyDescent="0.3">
      <c r="E291" s="108"/>
      <c r="F291" s="112"/>
      <c r="G291" s="219"/>
      <c r="I291" s="189"/>
      <c r="O291" s="131"/>
      <c r="P291" s="220"/>
      <c r="Q291" s="221"/>
    </row>
    <row r="292" spans="5:17" x14ac:dyDescent="0.3">
      <c r="E292" s="108"/>
      <c r="F292" s="112"/>
      <c r="G292" s="219"/>
      <c r="I292" s="189"/>
      <c r="O292" s="225"/>
      <c r="P292" s="222"/>
      <c r="Q292" s="221"/>
    </row>
    <row r="293" spans="5:17" x14ac:dyDescent="0.3">
      <c r="E293" s="108"/>
      <c r="F293" s="112"/>
      <c r="G293" s="219"/>
      <c r="I293" s="189"/>
      <c r="O293" s="131"/>
      <c r="P293" s="220"/>
      <c r="Q293" s="221"/>
    </row>
    <row r="294" spans="5:17" x14ac:dyDescent="0.3">
      <c r="E294" s="108"/>
      <c r="F294" s="112"/>
      <c r="G294" s="219"/>
      <c r="I294" s="189"/>
      <c r="O294" s="131"/>
      <c r="P294" s="220"/>
      <c r="Q294" s="221"/>
    </row>
    <row r="295" spans="5:17" x14ac:dyDescent="0.3">
      <c r="E295" s="108"/>
      <c r="F295" s="112"/>
      <c r="G295" s="219"/>
      <c r="I295" s="189"/>
      <c r="O295" s="131"/>
      <c r="P295" s="220"/>
      <c r="Q295" s="221"/>
    </row>
    <row r="296" spans="5:17" x14ac:dyDescent="0.3">
      <c r="E296" s="108"/>
      <c r="F296" s="112"/>
      <c r="G296" s="219"/>
      <c r="I296" s="189"/>
      <c r="O296" s="131"/>
      <c r="P296" s="220"/>
      <c r="Q296" s="221"/>
    </row>
    <row r="297" spans="5:17" x14ac:dyDescent="0.3">
      <c r="E297" s="108"/>
      <c r="F297" s="112"/>
      <c r="G297" s="219"/>
      <c r="I297" s="189"/>
      <c r="O297" s="131"/>
      <c r="P297" s="222"/>
      <c r="Q297" s="221"/>
    </row>
    <row r="298" spans="5:17" x14ac:dyDescent="0.3">
      <c r="E298" s="108"/>
      <c r="F298" s="112"/>
      <c r="G298" s="219"/>
      <c r="I298" s="189"/>
      <c r="O298" s="131"/>
      <c r="P298" s="220"/>
      <c r="Q298" s="221"/>
    </row>
    <row r="299" spans="5:17" x14ac:dyDescent="0.3">
      <c r="E299" s="108"/>
      <c r="F299" s="112"/>
      <c r="G299" s="219"/>
      <c r="I299" s="189"/>
      <c r="O299" s="131"/>
      <c r="P299" s="220"/>
      <c r="Q299" s="221"/>
    </row>
    <row r="300" spans="5:17" x14ac:dyDescent="0.3">
      <c r="E300" s="108"/>
      <c r="F300" s="112"/>
      <c r="G300" s="219"/>
      <c r="I300" s="189"/>
      <c r="O300" s="131"/>
      <c r="P300" s="220"/>
      <c r="Q300" s="221"/>
    </row>
    <row r="301" spans="5:17" x14ac:dyDescent="0.3">
      <c r="E301" s="108"/>
      <c r="F301" s="112"/>
      <c r="G301" s="219"/>
      <c r="I301" s="189"/>
      <c r="O301" s="131"/>
      <c r="P301" s="220"/>
      <c r="Q301" s="221"/>
    </row>
    <row r="302" spans="5:17" x14ac:dyDescent="0.3">
      <c r="E302" s="108"/>
      <c r="F302" s="112"/>
      <c r="G302" s="219"/>
      <c r="I302" s="189"/>
      <c r="O302" s="131"/>
      <c r="P302" s="220"/>
      <c r="Q302" s="221"/>
    </row>
    <row r="303" spans="5:17" x14ac:dyDescent="0.3">
      <c r="E303" s="108"/>
      <c r="F303" s="112"/>
      <c r="G303" s="219"/>
      <c r="I303" s="189"/>
      <c r="O303" s="131"/>
      <c r="P303" s="220"/>
      <c r="Q303" s="221"/>
    </row>
    <row r="304" spans="5:17" x14ac:dyDescent="0.3">
      <c r="E304" s="108"/>
      <c r="F304" s="112"/>
      <c r="G304" s="219"/>
      <c r="I304" s="189"/>
      <c r="O304" s="131"/>
      <c r="P304" s="220"/>
      <c r="Q304" s="221"/>
    </row>
    <row r="305" spans="5:49" x14ac:dyDescent="0.3">
      <c r="E305" s="108"/>
      <c r="F305" s="112"/>
      <c r="G305" s="219"/>
      <c r="I305" s="189"/>
      <c r="O305" s="131"/>
      <c r="P305" s="220"/>
      <c r="Q305" s="221"/>
    </row>
    <row r="306" spans="5:49" x14ac:dyDescent="0.3">
      <c r="E306" s="108"/>
      <c r="F306" s="112"/>
      <c r="G306" s="219"/>
      <c r="I306" s="189"/>
      <c r="O306" s="131"/>
      <c r="P306" s="220"/>
      <c r="Q306" s="221"/>
    </row>
    <row r="307" spans="5:49" x14ac:dyDescent="0.3">
      <c r="E307" s="108"/>
      <c r="F307" s="112"/>
      <c r="G307" s="219"/>
      <c r="I307" s="189"/>
      <c r="O307" s="131"/>
      <c r="P307" s="220"/>
      <c r="Q307" s="221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</row>
    <row r="308" spans="5:49" x14ac:dyDescent="0.3">
      <c r="E308" s="108"/>
      <c r="F308" s="112"/>
      <c r="G308" s="219"/>
      <c r="I308" s="189"/>
      <c r="O308" s="131"/>
      <c r="P308" s="220"/>
      <c r="Q308" s="221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</row>
    <row r="309" spans="5:49" x14ac:dyDescent="0.3">
      <c r="E309" s="128"/>
      <c r="F309" s="217"/>
      <c r="G309" s="41"/>
      <c r="O309" s="131"/>
      <c r="P309" s="220"/>
      <c r="Q309" s="221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</row>
    <row r="310" spans="5:49" x14ac:dyDescent="0.3">
      <c r="E310" s="128"/>
      <c r="F310" s="217"/>
      <c r="G310" s="41"/>
      <c r="O310" s="131"/>
      <c r="P310" s="220"/>
      <c r="Q310" s="221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</row>
    <row r="311" spans="5:49" x14ac:dyDescent="0.3">
      <c r="E311" s="128"/>
      <c r="F311" s="217"/>
      <c r="G311" s="41"/>
      <c r="O311" s="131"/>
      <c r="P311" s="222"/>
      <c r="Q311" s="221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</row>
    <row r="312" spans="5:49" x14ac:dyDescent="0.3">
      <c r="E312" s="128"/>
      <c r="F312" s="217"/>
      <c r="G312" s="41"/>
      <c r="O312" s="131"/>
      <c r="P312" s="220"/>
      <c r="Q312" s="221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</row>
    <row r="313" spans="5:49" x14ac:dyDescent="0.3">
      <c r="E313" s="128"/>
      <c r="F313" s="217"/>
      <c r="G313" s="41"/>
      <c r="O313" s="131"/>
      <c r="P313" s="220"/>
      <c r="Q313" s="221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</row>
    <row r="314" spans="5:49" x14ac:dyDescent="0.3">
      <c r="E314" s="128"/>
      <c r="F314" s="217"/>
      <c r="G314" s="41"/>
      <c r="O314" s="131"/>
      <c r="P314" s="220"/>
      <c r="Q314" s="221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</row>
    <row r="315" spans="5:49" x14ac:dyDescent="0.3">
      <c r="E315" s="128"/>
      <c r="F315" s="217"/>
      <c r="G315" s="41"/>
      <c r="O315" s="131"/>
      <c r="P315" s="220"/>
      <c r="Q315" s="221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</row>
    <row r="316" spans="5:49" x14ac:dyDescent="0.25">
      <c r="E316" s="128"/>
      <c r="F316" s="217"/>
      <c r="G316" s="41"/>
      <c r="O316" s="128"/>
      <c r="P316" s="217"/>
      <c r="Q316" s="41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</row>
    <row r="317" spans="5:49" x14ac:dyDescent="0.3">
      <c r="E317" s="128"/>
      <c r="F317" s="217"/>
      <c r="G317" s="41"/>
      <c r="O317" s="128"/>
      <c r="P317" s="217"/>
      <c r="Q317" s="41"/>
    </row>
    <row r="318" spans="5:49" x14ac:dyDescent="0.3">
      <c r="E318" s="128"/>
      <c r="F318" s="217"/>
      <c r="G318" s="41"/>
      <c r="O318" s="128"/>
      <c r="P318" s="217"/>
      <c r="Q318" s="41"/>
    </row>
    <row r="319" spans="5:49" x14ac:dyDescent="0.3">
      <c r="E319" s="128"/>
      <c r="F319" s="217"/>
      <c r="G319" s="41"/>
      <c r="O319" s="128"/>
      <c r="P319" s="217"/>
      <c r="Q319" s="41"/>
    </row>
    <row r="320" spans="5:49" x14ac:dyDescent="0.3">
      <c r="E320" s="128"/>
      <c r="F320" s="217"/>
      <c r="G320" s="41"/>
      <c r="O320" s="128"/>
      <c r="P320" s="217"/>
      <c r="Q320" s="41"/>
    </row>
    <row r="321" spans="5:17" x14ac:dyDescent="0.3">
      <c r="E321" s="128"/>
      <c r="F321" s="217"/>
      <c r="G321" s="41"/>
      <c r="O321" s="128"/>
      <c r="P321" s="217"/>
      <c r="Q321" s="41"/>
    </row>
    <row r="322" spans="5:17" x14ac:dyDescent="0.3">
      <c r="E322" s="128"/>
      <c r="F322" s="217"/>
      <c r="G322" s="41"/>
      <c r="O322" s="128"/>
      <c r="P322" s="217"/>
      <c r="Q322" s="41"/>
    </row>
    <row r="323" spans="5:17" x14ac:dyDescent="0.3">
      <c r="E323" s="128"/>
      <c r="F323" s="217"/>
      <c r="G323" s="41"/>
      <c r="O323" s="128"/>
      <c r="P323" s="217"/>
      <c r="Q323" s="41"/>
    </row>
    <row r="324" spans="5:17" x14ac:dyDescent="0.3">
      <c r="E324" s="128"/>
      <c r="F324" s="217"/>
      <c r="G324" s="41"/>
      <c r="O324" s="128"/>
      <c r="P324" s="217"/>
      <c r="Q324" s="41"/>
    </row>
    <row r="325" spans="5:17" x14ac:dyDescent="0.3">
      <c r="E325" s="128"/>
      <c r="F325" s="217"/>
      <c r="G325" s="41"/>
      <c r="O325" s="128"/>
      <c r="P325" s="217"/>
      <c r="Q325" s="41"/>
    </row>
    <row r="326" spans="5:17" x14ac:dyDescent="0.3">
      <c r="E326" s="128"/>
      <c r="F326" s="217"/>
      <c r="G326" s="41"/>
      <c r="O326" s="128"/>
      <c r="P326" s="217"/>
      <c r="Q326" s="41"/>
    </row>
    <row r="327" spans="5:17" x14ac:dyDescent="0.3">
      <c r="E327" s="128"/>
      <c r="F327" s="217"/>
      <c r="G327" s="41"/>
      <c r="O327" s="128"/>
      <c r="P327" s="217"/>
      <c r="Q327" s="41"/>
    </row>
    <row r="328" spans="5:17" x14ac:dyDescent="0.3">
      <c r="E328" s="128"/>
      <c r="F328" s="217"/>
      <c r="G328" s="41"/>
      <c r="O328" s="128"/>
      <c r="P328" s="217"/>
      <c r="Q328" s="41"/>
    </row>
    <row r="329" spans="5:17" x14ac:dyDescent="0.3">
      <c r="E329" s="128"/>
      <c r="F329" s="217"/>
      <c r="G329" s="41"/>
      <c r="O329" s="128"/>
      <c r="P329" s="217"/>
      <c r="Q329" s="41"/>
    </row>
    <row r="330" spans="5:17" x14ac:dyDescent="0.3">
      <c r="E330" s="128"/>
      <c r="F330" s="217"/>
      <c r="G330" s="41"/>
      <c r="O330" s="128"/>
      <c r="P330" s="217"/>
      <c r="Q330" s="41"/>
    </row>
    <row r="331" spans="5:17" x14ac:dyDescent="0.3">
      <c r="E331" s="128"/>
      <c r="F331" s="217"/>
      <c r="G331" s="41"/>
      <c r="O331" s="128"/>
      <c r="P331" s="217"/>
      <c r="Q331" s="41"/>
    </row>
    <row r="332" spans="5:17" x14ac:dyDescent="0.3">
      <c r="E332" s="128"/>
      <c r="F332" s="217"/>
      <c r="G332" s="41"/>
      <c r="O332" s="128"/>
      <c r="P332" s="217"/>
      <c r="Q332" s="41"/>
    </row>
    <row r="333" spans="5:17" x14ac:dyDescent="0.3">
      <c r="E333" s="128"/>
      <c r="F333" s="217"/>
      <c r="G333" s="41"/>
      <c r="O333" s="128"/>
      <c r="P333" s="217"/>
      <c r="Q333" s="41"/>
    </row>
    <row r="334" spans="5:17" x14ac:dyDescent="0.3">
      <c r="E334" s="128"/>
      <c r="F334" s="217"/>
      <c r="G334" s="41"/>
      <c r="O334" s="128"/>
      <c r="P334" s="217"/>
      <c r="Q334" s="41"/>
    </row>
    <row r="335" spans="5:17" x14ac:dyDescent="0.3">
      <c r="E335" s="128"/>
      <c r="F335" s="217"/>
      <c r="G335" s="41"/>
      <c r="O335" s="128"/>
      <c r="P335" s="217"/>
      <c r="Q335" s="41"/>
    </row>
    <row r="336" spans="5:17" x14ac:dyDescent="0.3">
      <c r="E336" s="128"/>
      <c r="F336" s="217"/>
      <c r="G336" s="41"/>
      <c r="O336" s="128"/>
      <c r="P336" s="217"/>
      <c r="Q336" s="41"/>
    </row>
    <row r="337" spans="5:17" x14ac:dyDescent="0.3">
      <c r="E337" s="128"/>
      <c r="F337" s="217"/>
      <c r="G337" s="41"/>
      <c r="O337" s="128"/>
      <c r="P337" s="217"/>
      <c r="Q337" s="41"/>
    </row>
    <row r="338" spans="5:17" x14ac:dyDescent="0.3">
      <c r="E338" s="128"/>
      <c r="F338" s="217"/>
      <c r="G338" s="41"/>
      <c r="O338" s="128"/>
      <c r="P338" s="217"/>
      <c r="Q338" s="41"/>
    </row>
    <row r="339" spans="5:17" x14ac:dyDescent="0.3">
      <c r="E339" s="128"/>
      <c r="F339" s="217"/>
      <c r="G339" s="41"/>
      <c r="O339" s="128"/>
      <c r="P339" s="217"/>
      <c r="Q339" s="41"/>
    </row>
    <row r="340" spans="5:17" x14ac:dyDescent="0.3">
      <c r="E340" s="128"/>
      <c r="F340" s="217"/>
      <c r="G340" s="41"/>
      <c r="O340" s="128"/>
      <c r="P340" s="217"/>
      <c r="Q340" s="41"/>
    </row>
    <row r="341" spans="5:17" x14ac:dyDescent="0.3">
      <c r="E341" s="128"/>
      <c r="F341" s="217"/>
      <c r="G341" s="41"/>
      <c r="O341" s="128"/>
      <c r="P341" s="217"/>
      <c r="Q341" s="41"/>
    </row>
    <row r="342" spans="5:17" x14ac:dyDescent="0.3">
      <c r="E342" s="128"/>
      <c r="F342" s="217"/>
      <c r="G342" s="41"/>
      <c r="O342" s="128"/>
      <c r="P342" s="217"/>
      <c r="Q342" s="41"/>
    </row>
    <row r="343" spans="5:17" x14ac:dyDescent="0.3">
      <c r="E343" s="128"/>
      <c r="F343" s="217"/>
      <c r="G343" s="41"/>
      <c r="O343" s="128"/>
      <c r="P343" s="217"/>
      <c r="Q343" s="41"/>
    </row>
    <row r="344" spans="5:17" x14ac:dyDescent="0.3">
      <c r="E344" s="128"/>
      <c r="F344" s="217"/>
      <c r="G344" s="41"/>
      <c r="O344" s="128"/>
      <c r="P344" s="217"/>
      <c r="Q344" s="41"/>
    </row>
    <row r="345" spans="5:17" x14ac:dyDescent="0.3">
      <c r="E345" s="128"/>
      <c r="F345" s="217"/>
      <c r="G345" s="41"/>
      <c r="O345" s="128"/>
      <c r="P345" s="217"/>
      <c r="Q345" s="41"/>
    </row>
    <row r="346" spans="5:17" x14ac:dyDescent="0.3">
      <c r="E346" s="128"/>
      <c r="F346" s="217"/>
      <c r="G346" s="41"/>
      <c r="O346" s="128"/>
      <c r="P346" s="217"/>
      <c r="Q346" s="41"/>
    </row>
    <row r="347" spans="5:17" x14ac:dyDescent="0.3">
      <c r="E347" s="128"/>
      <c r="F347" s="217"/>
      <c r="G347" s="41"/>
      <c r="O347" s="128"/>
      <c r="P347" s="217"/>
      <c r="Q347" s="41"/>
    </row>
    <row r="348" spans="5:17" x14ac:dyDescent="0.3">
      <c r="E348" s="128"/>
      <c r="F348" s="217"/>
      <c r="G348" s="41"/>
      <c r="O348" s="128"/>
      <c r="P348" s="217"/>
      <c r="Q348" s="41"/>
    </row>
    <row r="349" spans="5:17" x14ac:dyDescent="0.3">
      <c r="E349" s="128"/>
      <c r="F349" s="217"/>
      <c r="G349" s="41"/>
      <c r="O349" s="128"/>
      <c r="P349" s="217"/>
      <c r="Q349" s="41"/>
    </row>
    <row r="350" spans="5:17" x14ac:dyDescent="0.3">
      <c r="E350" s="128"/>
      <c r="F350" s="217"/>
      <c r="G350" s="41"/>
      <c r="O350" s="128"/>
      <c r="P350" s="217"/>
      <c r="Q350" s="41"/>
    </row>
    <row r="351" spans="5:17" x14ac:dyDescent="0.3">
      <c r="E351" s="128"/>
      <c r="F351" s="217"/>
      <c r="G351" s="41"/>
      <c r="O351" s="128"/>
      <c r="P351" s="217"/>
      <c r="Q351" s="41"/>
    </row>
    <row r="352" spans="5:17" x14ac:dyDescent="0.3">
      <c r="E352" s="128"/>
      <c r="F352" s="217"/>
      <c r="G352" s="41"/>
      <c r="O352" s="128"/>
      <c r="P352" s="217"/>
      <c r="Q352" s="41"/>
    </row>
    <row r="353" spans="5:17" x14ac:dyDescent="0.3">
      <c r="E353" s="128"/>
      <c r="F353" s="217"/>
      <c r="G353" s="41"/>
      <c r="O353" s="128"/>
      <c r="P353" s="217"/>
      <c r="Q353" s="41"/>
    </row>
    <row r="354" spans="5:17" x14ac:dyDescent="0.3">
      <c r="E354" s="128"/>
      <c r="F354" s="217"/>
      <c r="G354" s="41"/>
      <c r="O354" s="128"/>
      <c r="P354" s="217"/>
      <c r="Q354" s="41"/>
    </row>
    <row r="355" spans="5:17" x14ac:dyDescent="0.3">
      <c r="E355" s="128"/>
      <c r="F355" s="217"/>
      <c r="G355" s="41"/>
      <c r="O355" s="128"/>
      <c r="P355" s="217"/>
      <c r="Q355" s="41"/>
    </row>
    <row r="356" spans="5:17" x14ac:dyDescent="0.3">
      <c r="E356" s="128"/>
      <c r="F356" s="217"/>
      <c r="G356" s="41"/>
      <c r="O356" s="128"/>
      <c r="P356" s="217"/>
      <c r="Q356" s="41"/>
    </row>
    <row r="357" spans="5:17" x14ac:dyDescent="0.3">
      <c r="E357" s="128"/>
      <c r="F357" s="217"/>
      <c r="G357" s="41"/>
      <c r="O357" s="128"/>
      <c r="P357" s="217"/>
      <c r="Q357" s="41"/>
    </row>
    <row r="358" spans="5:17" x14ac:dyDescent="0.3">
      <c r="E358" s="128"/>
      <c r="F358" s="217"/>
      <c r="G358" s="41"/>
      <c r="O358" s="128"/>
      <c r="P358" s="217"/>
      <c r="Q358" s="41"/>
    </row>
    <row r="359" spans="5:17" x14ac:dyDescent="0.3">
      <c r="E359" s="128"/>
      <c r="F359" s="217"/>
      <c r="G359" s="41"/>
      <c r="O359" s="128"/>
      <c r="P359" s="217"/>
      <c r="Q359" s="41"/>
    </row>
    <row r="360" spans="5:17" x14ac:dyDescent="0.3">
      <c r="E360" s="128"/>
      <c r="F360" s="217"/>
      <c r="G360" s="41"/>
      <c r="O360" s="128"/>
      <c r="P360" s="217"/>
      <c r="Q360" s="41"/>
    </row>
    <row r="361" spans="5:17" x14ac:dyDescent="0.3">
      <c r="E361" s="128"/>
      <c r="F361" s="217"/>
      <c r="G361" s="41"/>
      <c r="O361" s="128"/>
      <c r="P361" s="217"/>
      <c r="Q361" s="41"/>
    </row>
    <row r="362" spans="5:17" x14ac:dyDescent="0.3">
      <c r="E362" s="128"/>
      <c r="F362" s="217"/>
      <c r="G362" s="41"/>
      <c r="O362" s="128"/>
      <c r="P362" s="217"/>
      <c r="Q362" s="41"/>
    </row>
    <row r="363" spans="5:17" x14ac:dyDescent="0.3">
      <c r="E363" s="128"/>
      <c r="F363" s="217"/>
      <c r="G363" s="41"/>
      <c r="O363" s="128"/>
      <c r="P363" s="217"/>
      <c r="Q363" s="41"/>
    </row>
    <row r="364" spans="5:17" x14ac:dyDescent="0.3">
      <c r="E364" s="128"/>
      <c r="F364" s="217"/>
      <c r="G364" s="41"/>
      <c r="O364" s="128"/>
      <c r="P364" s="217"/>
      <c r="Q364" s="41"/>
    </row>
    <row r="365" spans="5:17" x14ac:dyDescent="0.3">
      <c r="E365" s="128"/>
      <c r="F365" s="217"/>
      <c r="G365" s="41"/>
      <c r="O365" s="128"/>
      <c r="P365" s="217"/>
      <c r="Q365" s="41"/>
    </row>
    <row r="366" spans="5:17" x14ac:dyDescent="0.3">
      <c r="E366" s="128"/>
      <c r="F366" s="217"/>
      <c r="G366" s="41"/>
      <c r="O366" s="128"/>
      <c r="P366" s="217"/>
      <c r="Q366" s="41"/>
    </row>
    <row r="367" spans="5:17" x14ac:dyDescent="0.3">
      <c r="E367" s="128"/>
      <c r="F367" s="217"/>
      <c r="G367" s="41"/>
      <c r="O367" s="128"/>
      <c r="P367" s="217"/>
      <c r="Q367" s="41"/>
    </row>
    <row r="368" spans="5:17" x14ac:dyDescent="0.3">
      <c r="E368" s="128"/>
      <c r="F368" s="217"/>
      <c r="G368" s="41"/>
      <c r="O368" s="128"/>
      <c r="P368" s="217"/>
      <c r="Q368" s="41"/>
    </row>
    <row r="369" spans="5:17" x14ac:dyDescent="0.3">
      <c r="E369" s="128"/>
      <c r="F369" s="217"/>
      <c r="G369" s="41"/>
      <c r="O369" s="128"/>
      <c r="P369" s="217"/>
      <c r="Q369" s="41"/>
    </row>
    <row r="370" spans="5:17" x14ac:dyDescent="0.3">
      <c r="E370" s="128"/>
      <c r="F370" s="217"/>
      <c r="G370" s="41"/>
      <c r="O370" s="128"/>
      <c r="P370" s="217"/>
      <c r="Q370" s="41"/>
    </row>
    <row r="371" spans="5:17" x14ac:dyDescent="0.3">
      <c r="E371" s="128"/>
      <c r="F371" s="217"/>
      <c r="G371" s="41"/>
      <c r="O371" s="128"/>
      <c r="P371" s="217"/>
      <c r="Q371" s="41"/>
    </row>
    <row r="372" spans="5:17" x14ac:dyDescent="0.3">
      <c r="E372" s="128"/>
      <c r="F372" s="217"/>
      <c r="G372" s="41"/>
      <c r="O372" s="128"/>
      <c r="P372" s="217"/>
      <c r="Q372" s="41"/>
    </row>
    <row r="373" spans="5:17" x14ac:dyDescent="0.3">
      <c r="E373" s="128"/>
      <c r="F373" s="217"/>
      <c r="G373" s="41"/>
      <c r="O373" s="128"/>
      <c r="P373" s="217"/>
      <c r="Q373" s="41"/>
    </row>
    <row r="374" spans="5:17" x14ac:dyDescent="0.3">
      <c r="E374" s="128"/>
      <c r="F374" s="217"/>
      <c r="G374" s="41"/>
      <c r="O374" s="128"/>
      <c r="P374" s="217"/>
      <c r="Q374" s="41"/>
    </row>
    <row r="375" spans="5:17" x14ac:dyDescent="0.3">
      <c r="E375" s="128"/>
      <c r="F375" s="217"/>
      <c r="G375" s="41"/>
      <c r="O375" s="128"/>
      <c r="P375" s="217"/>
      <c r="Q375" s="41"/>
    </row>
    <row r="376" spans="5:17" x14ac:dyDescent="0.3">
      <c r="E376" s="128"/>
      <c r="F376" s="217"/>
      <c r="G376" s="41"/>
      <c r="O376" s="128"/>
      <c r="P376" s="217"/>
      <c r="Q376" s="41"/>
    </row>
    <row r="377" spans="5:17" x14ac:dyDescent="0.3">
      <c r="E377" s="128"/>
      <c r="F377" s="217"/>
      <c r="G377" s="41"/>
      <c r="O377" s="128"/>
      <c r="P377" s="217"/>
      <c r="Q377" s="41"/>
    </row>
    <row r="378" spans="5:17" x14ac:dyDescent="0.3">
      <c r="E378" s="128"/>
      <c r="F378" s="217"/>
      <c r="G378" s="41"/>
      <c r="O378" s="128"/>
      <c r="P378" s="217"/>
      <c r="Q378" s="41"/>
    </row>
    <row r="379" spans="5:17" x14ac:dyDescent="0.3">
      <c r="E379" s="128"/>
      <c r="F379" s="217"/>
      <c r="G379" s="41"/>
      <c r="O379" s="128"/>
      <c r="P379" s="217"/>
      <c r="Q379" s="41"/>
    </row>
    <row r="380" spans="5:17" x14ac:dyDescent="0.3">
      <c r="E380" s="128"/>
      <c r="F380" s="217"/>
      <c r="G380" s="41"/>
      <c r="O380" s="128"/>
      <c r="P380" s="217"/>
      <c r="Q380" s="41"/>
    </row>
    <row r="381" spans="5:17" x14ac:dyDescent="0.3">
      <c r="E381" s="128"/>
      <c r="F381" s="217"/>
      <c r="G381" s="41"/>
      <c r="O381" s="128"/>
      <c r="P381" s="217"/>
      <c r="Q381" s="41"/>
    </row>
    <row r="382" spans="5:17" x14ac:dyDescent="0.3">
      <c r="E382" s="128"/>
      <c r="F382" s="217"/>
      <c r="G382" s="41"/>
      <c r="O382" s="128"/>
      <c r="P382" s="217"/>
      <c r="Q382" s="41"/>
    </row>
    <row r="383" spans="5:17" x14ac:dyDescent="0.3">
      <c r="E383" s="128"/>
      <c r="F383" s="217"/>
      <c r="G383" s="41"/>
      <c r="O383" s="128"/>
      <c r="P383" s="217"/>
      <c r="Q383" s="41"/>
    </row>
    <row r="384" spans="5:17" x14ac:dyDescent="0.3">
      <c r="E384" s="128"/>
      <c r="F384" s="217"/>
      <c r="G384" s="41"/>
      <c r="O384" s="128"/>
      <c r="P384" s="217"/>
      <c r="Q384" s="41"/>
    </row>
    <row r="385" spans="5:17" x14ac:dyDescent="0.3">
      <c r="E385" s="128"/>
      <c r="F385" s="217"/>
      <c r="G385" s="41"/>
      <c r="O385" s="128"/>
      <c r="P385" s="217"/>
      <c r="Q385" s="41"/>
    </row>
    <row r="386" spans="5:17" x14ac:dyDescent="0.3">
      <c r="E386" s="128"/>
      <c r="F386" s="217"/>
      <c r="G386" s="41"/>
      <c r="O386" s="128"/>
      <c r="P386" s="217"/>
      <c r="Q386" s="41"/>
    </row>
    <row r="387" spans="5:17" x14ac:dyDescent="0.3">
      <c r="E387" s="128"/>
      <c r="F387" s="217"/>
      <c r="G387" s="41"/>
      <c r="O387" s="128"/>
      <c r="P387" s="217"/>
      <c r="Q387" s="41"/>
    </row>
    <row r="388" spans="5:17" x14ac:dyDescent="0.3">
      <c r="E388" s="128"/>
      <c r="F388" s="217"/>
      <c r="G388" s="41"/>
      <c r="O388" s="128"/>
      <c r="P388" s="217"/>
      <c r="Q388" s="41"/>
    </row>
    <row r="389" spans="5:17" x14ac:dyDescent="0.3">
      <c r="E389" s="128"/>
      <c r="F389" s="217"/>
      <c r="G389" s="41"/>
      <c r="O389" s="128"/>
      <c r="P389" s="217"/>
      <c r="Q389" s="41"/>
    </row>
    <row r="390" spans="5:17" x14ac:dyDescent="0.3">
      <c r="E390" s="128"/>
      <c r="F390" s="217"/>
      <c r="G390" s="41"/>
      <c r="O390" s="128"/>
      <c r="P390" s="217"/>
      <c r="Q390" s="41"/>
    </row>
    <row r="391" spans="5:17" x14ac:dyDescent="0.3">
      <c r="E391" s="128"/>
      <c r="F391" s="217"/>
      <c r="G391" s="41"/>
      <c r="O391" s="128"/>
      <c r="P391" s="217"/>
      <c r="Q391" s="41"/>
    </row>
    <row r="392" spans="5:17" x14ac:dyDescent="0.3">
      <c r="E392" s="128"/>
      <c r="F392" s="217"/>
      <c r="G392" s="41"/>
      <c r="O392" s="128"/>
      <c r="P392" s="217"/>
      <c r="Q392" s="41"/>
    </row>
    <row r="393" spans="5:17" x14ac:dyDescent="0.3">
      <c r="E393" s="128"/>
      <c r="F393" s="217"/>
      <c r="G393" s="41"/>
      <c r="O393" s="128"/>
      <c r="P393" s="217"/>
      <c r="Q393" s="41"/>
    </row>
    <row r="394" spans="5:17" x14ac:dyDescent="0.3">
      <c r="E394" s="128"/>
      <c r="F394" s="217"/>
      <c r="G394" s="41"/>
      <c r="O394" s="128"/>
      <c r="P394" s="217"/>
      <c r="Q394" s="41"/>
    </row>
    <row r="395" spans="5:17" x14ac:dyDescent="0.3">
      <c r="E395" s="128"/>
      <c r="F395" s="217"/>
      <c r="G395" s="41"/>
      <c r="O395" s="128"/>
      <c r="P395" s="217"/>
      <c r="Q395" s="41"/>
    </row>
    <row r="396" spans="5:17" x14ac:dyDescent="0.3">
      <c r="E396" s="128"/>
      <c r="F396" s="217"/>
      <c r="G396" s="41"/>
      <c r="O396" s="128"/>
      <c r="P396" s="217"/>
      <c r="Q396" s="41"/>
    </row>
    <row r="397" spans="5:17" x14ac:dyDescent="0.3">
      <c r="E397" s="128"/>
      <c r="F397" s="217"/>
      <c r="G397" s="41"/>
      <c r="O397" s="128"/>
      <c r="P397" s="217"/>
      <c r="Q397" s="41"/>
    </row>
    <row r="398" spans="5:17" x14ac:dyDescent="0.3">
      <c r="E398" s="128"/>
      <c r="F398" s="217"/>
      <c r="G398" s="41"/>
      <c r="O398" s="128"/>
      <c r="P398" s="217"/>
      <c r="Q398" s="41"/>
    </row>
    <row r="399" spans="5:17" x14ac:dyDescent="0.3">
      <c r="E399" s="128"/>
      <c r="F399" s="217"/>
      <c r="G399" s="41"/>
      <c r="O399" s="128"/>
      <c r="P399" s="217"/>
      <c r="Q399" s="41"/>
    </row>
    <row r="400" spans="5:17" x14ac:dyDescent="0.3">
      <c r="E400" s="128"/>
      <c r="F400" s="217"/>
      <c r="G400" s="41"/>
      <c r="O400" s="128"/>
      <c r="P400" s="217"/>
      <c r="Q400" s="41"/>
    </row>
    <row r="401" spans="5:17" x14ac:dyDescent="0.3">
      <c r="E401" s="128"/>
      <c r="F401" s="217"/>
      <c r="G401" s="41"/>
      <c r="O401" s="128"/>
      <c r="P401" s="217"/>
      <c r="Q401" s="41"/>
    </row>
    <row r="402" spans="5:17" x14ac:dyDescent="0.3">
      <c r="E402" s="128"/>
      <c r="F402" s="217"/>
      <c r="G402" s="41"/>
      <c r="O402" s="128"/>
      <c r="P402" s="217"/>
      <c r="Q402" s="41"/>
    </row>
    <row r="403" spans="5:17" x14ac:dyDescent="0.3">
      <c r="E403" s="128"/>
      <c r="F403" s="217"/>
      <c r="G403" s="41"/>
      <c r="O403" s="128"/>
      <c r="P403" s="217"/>
      <c r="Q403" s="41"/>
    </row>
    <row r="404" spans="5:17" x14ac:dyDescent="0.3">
      <c r="E404" s="128"/>
      <c r="F404" s="217"/>
      <c r="G404" s="41"/>
      <c r="O404" s="128"/>
      <c r="P404" s="217"/>
      <c r="Q404" s="41"/>
    </row>
    <row r="405" spans="5:17" x14ac:dyDescent="0.3">
      <c r="E405" s="128"/>
      <c r="F405" s="217"/>
      <c r="G405" s="41"/>
      <c r="O405" s="128"/>
      <c r="P405" s="217"/>
      <c r="Q405" s="41"/>
    </row>
    <row r="406" spans="5:17" x14ac:dyDescent="0.3">
      <c r="E406" s="128"/>
      <c r="F406" s="217"/>
      <c r="G406" s="41"/>
      <c r="O406" s="128"/>
      <c r="P406" s="217"/>
      <c r="Q406" s="41"/>
    </row>
    <row r="407" spans="5:17" x14ac:dyDescent="0.3">
      <c r="E407" s="128"/>
      <c r="F407" s="217"/>
      <c r="G407" s="41"/>
      <c r="O407" s="128"/>
      <c r="P407" s="217"/>
      <c r="Q407" s="41"/>
    </row>
    <row r="408" spans="5:17" x14ac:dyDescent="0.3">
      <c r="E408" s="128"/>
      <c r="F408" s="217"/>
      <c r="G408" s="41"/>
      <c r="O408" s="128"/>
      <c r="P408" s="217"/>
      <c r="Q408" s="41"/>
    </row>
    <row r="409" spans="5:17" x14ac:dyDescent="0.3">
      <c r="E409" s="128"/>
      <c r="F409" s="217"/>
      <c r="G409" s="41"/>
      <c r="O409" s="128"/>
      <c r="P409" s="217"/>
      <c r="Q409" s="41"/>
    </row>
    <row r="410" spans="5:17" x14ac:dyDescent="0.3">
      <c r="E410" s="128"/>
      <c r="F410" s="217"/>
      <c r="G410" s="41"/>
      <c r="O410" s="128"/>
      <c r="P410" s="217"/>
      <c r="Q410" s="41"/>
    </row>
    <row r="411" spans="5:17" x14ac:dyDescent="0.3">
      <c r="E411" s="128"/>
      <c r="F411" s="217"/>
      <c r="G411" s="41"/>
      <c r="O411" s="128"/>
      <c r="P411" s="217"/>
      <c r="Q411" s="41"/>
    </row>
    <row r="412" spans="5:17" x14ac:dyDescent="0.3">
      <c r="E412" s="128"/>
      <c r="F412" s="217"/>
      <c r="G412" s="41"/>
      <c r="O412" s="128"/>
      <c r="P412" s="217"/>
      <c r="Q412" s="41"/>
    </row>
    <row r="413" spans="5:17" x14ac:dyDescent="0.3">
      <c r="E413" s="128"/>
      <c r="F413" s="217"/>
      <c r="G413" s="41"/>
      <c r="O413" s="128"/>
      <c r="P413" s="217"/>
      <c r="Q413" s="41"/>
    </row>
    <row r="414" spans="5:17" x14ac:dyDescent="0.3">
      <c r="E414" s="128"/>
      <c r="F414" s="217"/>
      <c r="G414" s="41"/>
      <c r="O414" s="128"/>
      <c r="P414" s="217"/>
      <c r="Q414" s="41"/>
    </row>
    <row r="415" spans="5:17" x14ac:dyDescent="0.3">
      <c r="E415" s="128"/>
      <c r="F415" s="217"/>
      <c r="G415" s="41"/>
      <c r="O415" s="128"/>
      <c r="P415" s="217"/>
      <c r="Q415" s="41"/>
    </row>
    <row r="416" spans="5:17" x14ac:dyDescent="0.3">
      <c r="E416" s="128"/>
      <c r="F416" s="217"/>
      <c r="G416" s="41"/>
      <c r="O416" s="128"/>
      <c r="P416" s="217"/>
      <c r="Q416" s="41"/>
    </row>
    <row r="417" spans="5:17" x14ac:dyDescent="0.3">
      <c r="E417" s="128"/>
      <c r="F417" s="217"/>
      <c r="G417" s="41"/>
      <c r="O417" s="128"/>
      <c r="P417" s="217"/>
      <c r="Q417" s="41"/>
    </row>
    <row r="418" spans="5:17" x14ac:dyDescent="0.3">
      <c r="E418" s="128"/>
      <c r="F418" s="217"/>
      <c r="G418" s="41"/>
      <c r="O418" s="128"/>
      <c r="P418" s="217"/>
      <c r="Q418" s="41"/>
    </row>
    <row r="419" spans="5:17" x14ac:dyDescent="0.3">
      <c r="E419" s="128"/>
      <c r="F419" s="217"/>
      <c r="G419" s="41"/>
      <c r="O419" s="128"/>
      <c r="P419" s="217"/>
      <c r="Q419" s="41"/>
    </row>
    <row r="420" spans="5:17" x14ac:dyDescent="0.3">
      <c r="E420" s="128"/>
      <c r="F420" s="217"/>
      <c r="G420" s="41"/>
      <c r="O420" s="128"/>
      <c r="P420" s="217"/>
      <c r="Q420" s="41"/>
    </row>
    <row r="421" spans="5:17" x14ac:dyDescent="0.3">
      <c r="E421" s="128"/>
      <c r="F421" s="217"/>
      <c r="G421" s="41"/>
      <c r="O421" s="128"/>
      <c r="P421" s="217"/>
      <c r="Q421" s="41"/>
    </row>
    <row r="422" spans="5:17" x14ac:dyDescent="0.3">
      <c r="E422" s="128"/>
      <c r="F422" s="217"/>
      <c r="G422" s="41"/>
      <c r="O422" s="128"/>
      <c r="P422" s="217"/>
      <c r="Q422" s="41"/>
    </row>
    <row r="423" spans="5:17" x14ac:dyDescent="0.3">
      <c r="E423" s="128"/>
      <c r="F423" s="217"/>
      <c r="G423" s="41"/>
      <c r="O423" s="128"/>
      <c r="P423" s="217"/>
      <c r="Q423" s="41"/>
    </row>
    <row r="424" spans="5:17" x14ac:dyDescent="0.3">
      <c r="E424" s="128"/>
      <c r="F424" s="217"/>
      <c r="G424" s="41"/>
      <c r="O424" s="128"/>
      <c r="P424" s="217"/>
      <c r="Q424" s="41"/>
    </row>
    <row r="425" spans="5:17" x14ac:dyDescent="0.3">
      <c r="E425" s="128"/>
      <c r="F425" s="217"/>
      <c r="G425" s="41"/>
      <c r="O425" s="128"/>
      <c r="P425" s="217"/>
      <c r="Q425" s="41"/>
    </row>
    <row r="426" spans="5:17" x14ac:dyDescent="0.3">
      <c r="E426" s="128"/>
      <c r="F426" s="217"/>
      <c r="G426" s="41"/>
      <c r="O426" s="128"/>
      <c r="P426" s="217"/>
      <c r="Q426" s="41"/>
    </row>
    <row r="427" spans="5:17" x14ac:dyDescent="0.3">
      <c r="E427" s="128"/>
      <c r="F427" s="217"/>
      <c r="G427" s="41"/>
      <c r="O427" s="128"/>
      <c r="P427" s="217"/>
      <c r="Q427" s="41"/>
    </row>
    <row r="428" spans="5:17" x14ac:dyDescent="0.3">
      <c r="E428" s="128"/>
      <c r="F428" s="217"/>
      <c r="G428" s="41"/>
      <c r="O428" s="128"/>
      <c r="P428" s="217"/>
      <c r="Q428" s="41"/>
    </row>
    <row r="429" spans="5:17" x14ac:dyDescent="0.3">
      <c r="E429" s="128"/>
      <c r="F429" s="217"/>
      <c r="G429" s="41"/>
      <c r="O429" s="128"/>
      <c r="P429" s="217"/>
      <c r="Q429" s="41"/>
    </row>
    <row r="430" spans="5:17" x14ac:dyDescent="0.3">
      <c r="E430" s="128"/>
      <c r="F430" s="217"/>
      <c r="G430" s="41"/>
      <c r="O430" s="128"/>
      <c r="P430" s="217"/>
      <c r="Q430" s="41"/>
    </row>
    <row r="431" spans="5:17" x14ac:dyDescent="0.3">
      <c r="E431" s="128"/>
      <c r="F431" s="217"/>
      <c r="G431" s="41"/>
      <c r="O431" s="128"/>
      <c r="P431" s="217"/>
      <c r="Q431" s="41"/>
    </row>
    <row r="432" spans="5:17" x14ac:dyDescent="0.3">
      <c r="E432" s="128"/>
      <c r="F432" s="217"/>
      <c r="G432" s="41"/>
      <c r="O432" s="128"/>
      <c r="P432" s="217"/>
      <c r="Q432" s="41"/>
    </row>
    <row r="433" spans="5:17" x14ac:dyDescent="0.3">
      <c r="E433" s="128"/>
      <c r="F433" s="217"/>
      <c r="G433" s="41"/>
      <c r="O433" s="128"/>
      <c r="P433" s="217"/>
      <c r="Q433" s="41"/>
    </row>
    <row r="434" spans="5:17" x14ac:dyDescent="0.3">
      <c r="E434" s="128"/>
      <c r="F434" s="217"/>
      <c r="G434" s="41"/>
      <c r="O434" s="128"/>
      <c r="P434" s="217"/>
      <c r="Q434" s="41"/>
    </row>
    <row r="435" spans="5:17" x14ac:dyDescent="0.3">
      <c r="E435" s="128"/>
      <c r="F435" s="217"/>
      <c r="G435" s="41"/>
      <c r="O435" s="128"/>
      <c r="P435" s="217"/>
      <c r="Q435" s="41"/>
    </row>
    <row r="436" spans="5:17" x14ac:dyDescent="0.3">
      <c r="E436" s="128"/>
      <c r="F436" s="217"/>
      <c r="G436" s="41"/>
      <c r="O436" s="128"/>
      <c r="P436" s="217"/>
      <c r="Q436" s="41"/>
    </row>
    <row r="437" spans="5:17" x14ac:dyDescent="0.3">
      <c r="E437" s="128"/>
      <c r="F437" s="217"/>
      <c r="G437" s="41"/>
      <c r="O437" s="128"/>
      <c r="P437" s="217"/>
      <c r="Q437" s="41"/>
    </row>
    <row r="438" spans="5:17" x14ac:dyDescent="0.3">
      <c r="E438" s="128"/>
      <c r="F438" s="217"/>
      <c r="G438" s="41"/>
      <c r="O438" s="128"/>
      <c r="P438" s="217"/>
      <c r="Q438" s="41"/>
    </row>
    <row r="439" spans="5:17" x14ac:dyDescent="0.3">
      <c r="E439" s="128"/>
      <c r="F439" s="217"/>
      <c r="G439" s="41"/>
      <c r="O439" s="128"/>
      <c r="P439" s="217"/>
      <c r="Q439" s="41"/>
    </row>
    <row r="440" spans="5:17" x14ac:dyDescent="0.3">
      <c r="E440" s="128"/>
      <c r="F440" s="217"/>
      <c r="G440" s="41"/>
      <c r="O440" s="128"/>
      <c r="P440" s="217"/>
      <c r="Q440" s="41"/>
    </row>
    <row r="441" spans="5:17" x14ac:dyDescent="0.3">
      <c r="E441" s="128"/>
      <c r="F441" s="217"/>
      <c r="G441" s="41"/>
      <c r="O441" s="128"/>
      <c r="P441" s="217"/>
      <c r="Q441" s="41"/>
    </row>
    <row r="442" spans="5:17" x14ac:dyDescent="0.3">
      <c r="E442" s="128"/>
      <c r="F442" s="217"/>
      <c r="G442" s="41"/>
      <c r="O442" s="128"/>
      <c r="P442" s="217"/>
      <c r="Q442" s="41"/>
    </row>
    <row r="443" spans="5:17" x14ac:dyDescent="0.3">
      <c r="E443" s="128"/>
      <c r="F443" s="217"/>
      <c r="G443" s="41"/>
      <c r="O443" s="128"/>
      <c r="P443" s="217"/>
      <c r="Q443" s="41"/>
    </row>
    <row r="444" spans="5:17" x14ac:dyDescent="0.3">
      <c r="E444" s="128"/>
      <c r="F444" s="217"/>
      <c r="G444" s="41"/>
      <c r="O444" s="128"/>
      <c r="P444" s="217"/>
      <c r="Q444" s="41"/>
    </row>
    <row r="445" spans="5:17" x14ac:dyDescent="0.3">
      <c r="E445" s="128"/>
      <c r="F445" s="217"/>
      <c r="G445" s="41"/>
      <c r="O445" s="128"/>
      <c r="P445" s="217"/>
      <c r="Q445" s="41"/>
    </row>
    <row r="446" spans="5:17" x14ac:dyDescent="0.3">
      <c r="E446" s="128"/>
      <c r="F446" s="217"/>
      <c r="G446" s="41"/>
      <c r="O446" s="128"/>
      <c r="P446" s="217"/>
      <c r="Q446" s="41"/>
    </row>
    <row r="447" spans="5:17" x14ac:dyDescent="0.3">
      <c r="E447" s="128"/>
      <c r="F447" s="217"/>
      <c r="G447" s="41"/>
      <c r="O447" s="128"/>
      <c r="P447" s="217"/>
      <c r="Q447" s="41"/>
    </row>
    <row r="448" spans="5:17" x14ac:dyDescent="0.3">
      <c r="E448" s="128"/>
      <c r="F448" s="217"/>
      <c r="G448" s="41"/>
      <c r="O448" s="128"/>
      <c r="P448" s="217"/>
      <c r="Q448" s="41"/>
    </row>
    <row r="449" spans="5:17" x14ac:dyDescent="0.3">
      <c r="E449" s="128"/>
      <c r="F449" s="217"/>
      <c r="G449" s="41"/>
      <c r="O449" s="128"/>
      <c r="P449" s="217"/>
      <c r="Q449" s="41"/>
    </row>
    <row r="450" spans="5:17" x14ac:dyDescent="0.3">
      <c r="E450" s="128"/>
      <c r="F450" s="217"/>
      <c r="G450" s="41"/>
      <c r="O450" s="128"/>
      <c r="P450" s="217"/>
      <c r="Q450" s="41"/>
    </row>
    <row r="451" spans="5:17" x14ac:dyDescent="0.3">
      <c r="E451" s="128"/>
      <c r="F451" s="217"/>
      <c r="G451" s="41"/>
      <c r="O451" s="128"/>
      <c r="P451" s="217"/>
      <c r="Q451" s="41"/>
    </row>
    <row r="452" spans="5:17" x14ac:dyDescent="0.3">
      <c r="E452" s="128"/>
      <c r="F452" s="217"/>
      <c r="G452" s="41"/>
      <c r="O452" s="128"/>
      <c r="P452" s="217"/>
      <c r="Q452" s="41"/>
    </row>
    <row r="453" spans="5:17" x14ac:dyDescent="0.3">
      <c r="E453" s="128"/>
      <c r="F453" s="217"/>
      <c r="G453" s="41"/>
      <c r="O453" s="128"/>
      <c r="P453" s="217"/>
      <c r="Q453" s="41"/>
    </row>
    <row r="454" spans="5:17" x14ac:dyDescent="0.3">
      <c r="E454" s="128"/>
      <c r="F454" s="217"/>
      <c r="G454" s="41"/>
      <c r="O454" s="128"/>
      <c r="P454" s="217"/>
      <c r="Q454" s="41"/>
    </row>
    <row r="455" spans="5:17" x14ac:dyDescent="0.3">
      <c r="E455" s="128"/>
      <c r="F455" s="217"/>
      <c r="G455" s="41"/>
      <c r="O455" s="128"/>
      <c r="P455" s="217"/>
      <c r="Q455" s="41"/>
    </row>
    <row r="456" spans="5:17" x14ac:dyDescent="0.3">
      <c r="E456" s="128"/>
      <c r="F456" s="217"/>
      <c r="G456" s="41"/>
      <c r="O456" s="128"/>
      <c r="P456" s="217"/>
      <c r="Q456" s="41"/>
    </row>
    <row r="457" spans="5:17" x14ac:dyDescent="0.3">
      <c r="E457" s="128"/>
      <c r="F457" s="217"/>
      <c r="G457" s="41"/>
      <c r="O457" s="128"/>
      <c r="P457" s="217"/>
      <c r="Q457" s="41"/>
    </row>
    <row r="458" spans="5:17" x14ac:dyDescent="0.3">
      <c r="E458" s="128"/>
      <c r="F458" s="217"/>
      <c r="G458" s="41"/>
      <c r="O458" s="128"/>
      <c r="P458" s="217"/>
      <c r="Q458" s="41"/>
    </row>
    <row r="459" spans="5:17" x14ac:dyDescent="0.3">
      <c r="E459" s="128"/>
      <c r="F459" s="217"/>
      <c r="G459" s="41"/>
      <c r="O459" s="128"/>
      <c r="P459" s="217"/>
      <c r="Q459" s="41"/>
    </row>
    <row r="460" spans="5:17" x14ac:dyDescent="0.3">
      <c r="E460" s="128"/>
      <c r="F460" s="217"/>
      <c r="G460" s="41"/>
      <c r="O460" s="128"/>
      <c r="P460" s="217"/>
      <c r="Q460" s="41"/>
    </row>
    <row r="461" spans="5:17" x14ac:dyDescent="0.3">
      <c r="E461" s="128"/>
      <c r="F461" s="217"/>
      <c r="G461" s="41"/>
      <c r="O461" s="128"/>
      <c r="P461" s="217"/>
      <c r="Q461" s="41"/>
    </row>
    <row r="462" spans="5:17" x14ac:dyDescent="0.3">
      <c r="E462" s="128"/>
      <c r="F462" s="217"/>
      <c r="G462" s="41"/>
      <c r="O462" s="128"/>
      <c r="P462" s="217"/>
      <c r="Q462" s="41"/>
    </row>
    <row r="463" spans="5:17" x14ac:dyDescent="0.3">
      <c r="E463" s="128"/>
      <c r="F463" s="217"/>
      <c r="G463" s="41"/>
      <c r="O463" s="128"/>
      <c r="P463" s="217"/>
      <c r="Q463" s="41"/>
    </row>
    <row r="464" spans="5:17" x14ac:dyDescent="0.3">
      <c r="E464" s="128"/>
      <c r="F464" s="217"/>
      <c r="G464" s="41"/>
      <c r="O464" s="128"/>
      <c r="P464" s="217"/>
      <c r="Q464" s="41"/>
    </row>
    <row r="465" spans="5:17" x14ac:dyDescent="0.3">
      <c r="E465" s="128"/>
      <c r="F465" s="217"/>
      <c r="G465" s="41"/>
      <c r="O465" s="128"/>
      <c r="P465" s="217"/>
      <c r="Q465" s="41"/>
    </row>
    <row r="466" spans="5:17" x14ac:dyDescent="0.3">
      <c r="E466" s="128"/>
      <c r="F466" s="217"/>
      <c r="G466" s="41"/>
      <c r="O466" s="128"/>
      <c r="P466" s="217"/>
      <c r="Q466" s="41"/>
    </row>
    <row r="467" spans="5:17" x14ac:dyDescent="0.3">
      <c r="E467" s="128"/>
      <c r="F467" s="217"/>
      <c r="G467" s="41"/>
      <c r="O467" s="128"/>
      <c r="P467" s="217"/>
      <c r="Q467" s="41"/>
    </row>
    <row r="468" spans="5:17" x14ac:dyDescent="0.3">
      <c r="E468" s="128"/>
      <c r="F468" s="217"/>
      <c r="G468" s="41"/>
      <c r="O468" s="128"/>
      <c r="P468" s="217"/>
      <c r="Q468" s="41"/>
    </row>
    <row r="469" spans="5:17" x14ac:dyDescent="0.3">
      <c r="E469" s="128"/>
      <c r="F469" s="217"/>
      <c r="G469" s="41"/>
      <c r="O469" s="128"/>
      <c r="P469" s="217"/>
      <c r="Q469" s="41"/>
    </row>
    <row r="470" spans="5:17" x14ac:dyDescent="0.3">
      <c r="E470" s="128"/>
      <c r="F470" s="217"/>
      <c r="G470" s="41"/>
      <c r="O470" s="128"/>
      <c r="P470" s="217"/>
      <c r="Q470" s="41"/>
    </row>
    <row r="471" spans="5:17" x14ac:dyDescent="0.3">
      <c r="E471" s="128"/>
      <c r="F471" s="217"/>
      <c r="G471" s="41"/>
      <c r="O471" s="128"/>
      <c r="P471" s="217"/>
      <c r="Q471" s="41"/>
    </row>
    <row r="472" spans="5:17" x14ac:dyDescent="0.3">
      <c r="E472" s="128"/>
      <c r="F472" s="217"/>
      <c r="G472" s="41"/>
      <c r="O472" s="128"/>
      <c r="P472" s="217"/>
      <c r="Q472" s="41"/>
    </row>
    <row r="473" spans="5:17" x14ac:dyDescent="0.3">
      <c r="E473" s="128"/>
      <c r="F473" s="217"/>
      <c r="G473" s="41"/>
      <c r="O473" s="128"/>
      <c r="P473" s="217"/>
      <c r="Q473" s="41"/>
    </row>
    <row r="474" spans="5:17" x14ac:dyDescent="0.3">
      <c r="E474" s="128"/>
      <c r="F474" s="217"/>
      <c r="G474" s="41"/>
      <c r="O474" s="128"/>
      <c r="P474" s="217"/>
      <c r="Q474" s="41"/>
    </row>
    <row r="475" spans="5:17" x14ac:dyDescent="0.3">
      <c r="E475" s="128"/>
      <c r="F475" s="217"/>
      <c r="G475" s="41"/>
      <c r="O475" s="128"/>
      <c r="P475" s="217"/>
      <c r="Q475" s="41"/>
    </row>
    <row r="476" spans="5:17" x14ac:dyDescent="0.3">
      <c r="E476" s="128"/>
      <c r="F476" s="217"/>
      <c r="G476" s="41"/>
      <c r="O476" s="128"/>
      <c r="P476" s="217"/>
      <c r="Q476" s="41"/>
    </row>
    <row r="477" spans="5:17" x14ac:dyDescent="0.3">
      <c r="E477" s="128"/>
      <c r="F477" s="217"/>
      <c r="G477" s="41"/>
      <c r="O477" s="128"/>
      <c r="P477" s="217"/>
      <c r="Q477" s="41"/>
    </row>
    <row r="478" spans="5:17" x14ac:dyDescent="0.3">
      <c r="E478" s="128"/>
      <c r="F478" s="217"/>
      <c r="G478" s="41"/>
      <c r="O478" s="128"/>
      <c r="P478" s="217"/>
      <c r="Q478" s="41"/>
    </row>
    <row r="479" spans="5:17" x14ac:dyDescent="0.3">
      <c r="E479" s="128"/>
      <c r="F479" s="217"/>
      <c r="G479" s="41"/>
      <c r="O479" s="128"/>
      <c r="P479" s="217"/>
      <c r="Q479" s="41"/>
    </row>
    <row r="480" spans="5:17" x14ac:dyDescent="0.3">
      <c r="E480" s="128"/>
      <c r="F480" s="217"/>
      <c r="G480" s="41"/>
      <c r="O480" s="128"/>
      <c r="P480" s="217"/>
      <c r="Q480" s="41"/>
    </row>
    <row r="481" spans="5:17" x14ac:dyDescent="0.3">
      <c r="E481" s="128"/>
      <c r="F481" s="217"/>
      <c r="G481" s="41"/>
      <c r="O481" s="128"/>
      <c r="P481" s="217"/>
      <c r="Q481" s="41"/>
    </row>
    <row r="482" spans="5:17" x14ac:dyDescent="0.3">
      <c r="E482" s="128"/>
      <c r="F482" s="217"/>
      <c r="G482" s="41"/>
      <c r="O482" s="128"/>
      <c r="P482" s="217"/>
      <c r="Q482" s="41"/>
    </row>
    <row r="483" spans="5:17" x14ac:dyDescent="0.3">
      <c r="E483" s="128"/>
      <c r="F483" s="217"/>
      <c r="G483" s="41"/>
      <c r="O483" s="128"/>
      <c r="P483" s="217"/>
      <c r="Q483" s="41"/>
    </row>
    <row r="484" spans="5:17" x14ac:dyDescent="0.3">
      <c r="E484" s="128"/>
      <c r="F484" s="217"/>
      <c r="G484" s="41"/>
      <c r="O484" s="128"/>
      <c r="P484" s="217"/>
      <c r="Q484" s="41"/>
    </row>
    <row r="485" spans="5:17" x14ac:dyDescent="0.3">
      <c r="E485" s="128"/>
      <c r="F485" s="217"/>
      <c r="G485" s="41"/>
      <c r="O485" s="128"/>
      <c r="P485" s="217"/>
      <c r="Q485" s="41"/>
    </row>
    <row r="486" spans="5:17" x14ac:dyDescent="0.3">
      <c r="E486" s="128"/>
      <c r="F486" s="217"/>
      <c r="G486" s="41"/>
      <c r="O486" s="128"/>
      <c r="P486" s="217"/>
      <c r="Q486" s="41"/>
    </row>
    <row r="487" spans="5:17" x14ac:dyDescent="0.3">
      <c r="E487" s="128"/>
      <c r="F487" s="217"/>
      <c r="G487" s="41"/>
      <c r="O487" s="128"/>
      <c r="P487" s="217"/>
      <c r="Q487" s="41"/>
    </row>
    <row r="488" spans="5:17" x14ac:dyDescent="0.3">
      <c r="E488" s="128"/>
      <c r="F488" s="217"/>
      <c r="G488" s="41"/>
      <c r="O488" s="128"/>
      <c r="P488" s="217"/>
      <c r="Q488" s="41"/>
    </row>
    <row r="489" spans="5:17" x14ac:dyDescent="0.3">
      <c r="E489" s="128"/>
      <c r="F489" s="217"/>
      <c r="G489" s="41"/>
      <c r="O489" s="128"/>
      <c r="P489" s="217"/>
      <c r="Q489" s="41"/>
    </row>
    <row r="490" spans="5:17" x14ac:dyDescent="0.3">
      <c r="E490" s="128"/>
      <c r="F490" s="217"/>
      <c r="G490" s="41"/>
      <c r="O490" s="128"/>
      <c r="P490" s="217"/>
      <c r="Q490" s="41"/>
    </row>
    <row r="491" spans="5:17" x14ac:dyDescent="0.3">
      <c r="E491" s="128"/>
      <c r="F491" s="217"/>
      <c r="G491" s="41"/>
      <c r="O491" s="128"/>
      <c r="P491" s="217"/>
      <c r="Q491" s="41"/>
    </row>
    <row r="492" spans="5:17" x14ac:dyDescent="0.3">
      <c r="E492" s="128"/>
      <c r="F492" s="217"/>
      <c r="G492" s="41"/>
      <c r="O492" s="128"/>
      <c r="P492" s="217"/>
      <c r="Q492" s="41"/>
    </row>
    <row r="493" spans="5:17" x14ac:dyDescent="0.3">
      <c r="E493" s="128"/>
      <c r="F493" s="217"/>
      <c r="G493" s="41"/>
      <c r="O493" s="128"/>
      <c r="P493" s="217"/>
      <c r="Q493" s="41"/>
    </row>
    <row r="494" spans="5:17" x14ac:dyDescent="0.3">
      <c r="E494" s="128"/>
      <c r="F494" s="217"/>
      <c r="G494" s="41"/>
      <c r="O494" s="128"/>
      <c r="P494" s="217"/>
      <c r="Q494" s="41"/>
    </row>
    <row r="495" spans="5:17" x14ac:dyDescent="0.3">
      <c r="E495" s="128"/>
      <c r="F495" s="217"/>
      <c r="G495" s="41"/>
      <c r="O495" s="128"/>
      <c r="P495" s="217"/>
      <c r="Q495" s="41"/>
    </row>
    <row r="496" spans="5:17" x14ac:dyDescent="0.3">
      <c r="E496" s="128"/>
      <c r="F496" s="217"/>
      <c r="G496" s="41"/>
      <c r="O496" s="128"/>
      <c r="P496" s="217"/>
      <c r="Q496" s="41"/>
    </row>
    <row r="497" spans="5:17" x14ac:dyDescent="0.3">
      <c r="E497" s="128"/>
      <c r="F497" s="217"/>
      <c r="G497" s="41"/>
      <c r="O497" s="128"/>
      <c r="P497" s="217"/>
      <c r="Q497" s="41"/>
    </row>
    <row r="498" spans="5:17" x14ac:dyDescent="0.3">
      <c r="E498" s="128"/>
      <c r="F498" s="217"/>
      <c r="G498" s="41"/>
      <c r="O498" s="128"/>
      <c r="P498" s="217"/>
      <c r="Q498" s="41"/>
    </row>
    <row r="499" spans="5:17" x14ac:dyDescent="0.3">
      <c r="E499" s="128"/>
      <c r="F499" s="217"/>
      <c r="G499" s="41"/>
      <c r="O499" s="128"/>
      <c r="P499" s="217"/>
      <c r="Q499" s="41"/>
    </row>
    <row r="500" spans="5:17" x14ac:dyDescent="0.3">
      <c r="E500" s="128"/>
      <c r="F500" s="217"/>
      <c r="G500" s="41"/>
      <c r="O500" s="128"/>
      <c r="P500" s="217"/>
      <c r="Q500" s="41"/>
    </row>
    <row r="501" spans="5:17" x14ac:dyDescent="0.3">
      <c r="E501" s="128"/>
      <c r="F501" s="217"/>
      <c r="G501" s="41"/>
      <c r="O501" s="128"/>
      <c r="P501" s="217"/>
      <c r="Q501" s="41"/>
    </row>
    <row r="502" spans="5:17" x14ac:dyDescent="0.3">
      <c r="E502" s="128"/>
      <c r="F502" s="217"/>
      <c r="G502" s="41"/>
      <c r="O502" s="128"/>
      <c r="P502" s="217"/>
      <c r="Q502" s="41"/>
    </row>
    <row r="503" spans="5:17" x14ac:dyDescent="0.3">
      <c r="E503" s="128"/>
      <c r="F503" s="217"/>
      <c r="G503" s="41"/>
      <c r="O503" s="128"/>
      <c r="P503" s="217"/>
      <c r="Q503" s="41"/>
    </row>
    <row r="504" spans="5:17" x14ac:dyDescent="0.3">
      <c r="E504" s="128"/>
      <c r="F504" s="217"/>
      <c r="G504" s="41"/>
      <c r="O504" s="128"/>
      <c r="P504" s="217"/>
      <c r="Q504" s="41"/>
    </row>
    <row r="505" spans="5:17" x14ac:dyDescent="0.3">
      <c r="E505" s="128"/>
      <c r="F505" s="217"/>
      <c r="G505" s="41"/>
      <c r="O505" s="128"/>
      <c r="P505" s="217"/>
      <c r="Q505" s="41"/>
    </row>
    <row r="506" spans="5:17" x14ac:dyDescent="0.3">
      <c r="E506" s="128"/>
      <c r="F506" s="217"/>
      <c r="G506" s="41"/>
      <c r="O506" s="128"/>
      <c r="P506" s="217"/>
      <c r="Q506" s="41"/>
    </row>
    <row r="507" spans="5:17" x14ac:dyDescent="0.3">
      <c r="E507" s="128"/>
      <c r="F507" s="217"/>
      <c r="G507" s="41"/>
      <c r="O507" s="128"/>
      <c r="P507" s="217"/>
      <c r="Q507" s="41"/>
    </row>
    <row r="508" spans="5:17" x14ac:dyDescent="0.3">
      <c r="E508" s="128"/>
      <c r="F508" s="217"/>
      <c r="G508" s="41"/>
      <c r="O508" s="128"/>
      <c r="P508" s="217"/>
      <c r="Q508" s="41"/>
    </row>
    <row r="509" spans="5:17" x14ac:dyDescent="0.3">
      <c r="E509" s="128"/>
      <c r="F509" s="217"/>
      <c r="G509" s="41"/>
      <c r="O509" s="128"/>
      <c r="P509" s="217"/>
      <c r="Q509" s="41"/>
    </row>
    <row r="510" spans="5:17" x14ac:dyDescent="0.3">
      <c r="E510" s="128"/>
      <c r="F510" s="217"/>
      <c r="G510" s="41"/>
      <c r="O510" s="128"/>
      <c r="P510" s="217"/>
      <c r="Q510" s="41"/>
    </row>
    <row r="511" spans="5:17" x14ac:dyDescent="0.3">
      <c r="E511" s="128"/>
      <c r="F511" s="217"/>
      <c r="G511" s="41"/>
      <c r="O511" s="128"/>
      <c r="P511" s="217"/>
      <c r="Q511" s="41"/>
    </row>
    <row r="512" spans="5:17" x14ac:dyDescent="0.3">
      <c r="E512" s="128"/>
      <c r="F512" s="217"/>
      <c r="G512" s="41"/>
      <c r="O512" s="128"/>
      <c r="P512" s="217"/>
      <c r="Q512" s="41"/>
    </row>
    <row r="513" spans="5:17" x14ac:dyDescent="0.3">
      <c r="E513" s="128"/>
      <c r="F513" s="217"/>
      <c r="G513" s="41"/>
      <c r="O513" s="128"/>
      <c r="P513" s="217"/>
      <c r="Q513" s="41"/>
    </row>
    <row r="514" spans="5:17" x14ac:dyDescent="0.3">
      <c r="E514" s="128"/>
      <c r="F514" s="217"/>
      <c r="G514" s="41"/>
      <c r="O514" s="128"/>
      <c r="P514" s="217"/>
      <c r="Q514" s="41"/>
    </row>
    <row r="515" spans="5:17" x14ac:dyDescent="0.3">
      <c r="E515" s="128"/>
      <c r="F515" s="217"/>
      <c r="G515" s="41"/>
      <c r="O515" s="128"/>
      <c r="P515" s="217"/>
      <c r="Q515" s="41"/>
    </row>
    <row r="516" spans="5:17" x14ac:dyDescent="0.3">
      <c r="E516" s="128"/>
      <c r="F516" s="217"/>
      <c r="G516" s="41"/>
      <c r="O516" s="128"/>
      <c r="P516" s="217"/>
      <c r="Q516" s="41"/>
    </row>
    <row r="517" spans="5:17" x14ac:dyDescent="0.3">
      <c r="E517" s="128"/>
      <c r="F517" s="217"/>
      <c r="G517" s="41"/>
      <c r="O517" s="128"/>
      <c r="P517" s="217"/>
      <c r="Q517" s="41"/>
    </row>
    <row r="518" spans="5:17" x14ac:dyDescent="0.3">
      <c r="E518" s="128"/>
      <c r="F518" s="217"/>
      <c r="G518" s="41"/>
      <c r="O518" s="128"/>
      <c r="P518" s="217"/>
      <c r="Q518" s="41"/>
    </row>
    <row r="519" spans="5:17" x14ac:dyDescent="0.3">
      <c r="E519" s="128"/>
      <c r="F519" s="217"/>
      <c r="G519" s="41"/>
      <c r="O519" s="128"/>
      <c r="P519" s="217"/>
      <c r="Q519" s="41"/>
    </row>
    <row r="520" spans="5:17" x14ac:dyDescent="0.3">
      <c r="E520" s="128"/>
      <c r="F520" s="217"/>
      <c r="G520" s="41"/>
      <c r="O520" s="128"/>
      <c r="P520" s="217"/>
      <c r="Q520" s="41"/>
    </row>
    <row r="521" spans="5:17" x14ac:dyDescent="0.3">
      <c r="E521" s="128"/>
      <c r="F521" s="217"/>
      <c r="G521" s="41"/>
      <c r="O521" s="128"/>
      <c r="P521" s="217"/>
      <c r="Q521" s="41"/>
    </row>
    <row r="522" spans="5:17" x14ac:dyDescent="0.3">
      <c r="E522" s="128"/>
      <c r="F522" s="217"/>
      <c r="G522" s="41"/>
      <c r="O522" s="128"/>
      <c r="P522" s="217"/>
      <c r="Q522" s="41"/>
    </row>
    <row r="523" spans="5:17" x14ac:dyDescent="0.3">
      <c r="E523" s="128"/>
      <c r="F523" s="217"/>
      <c r="G523" s="41"/>
      <c r="O523" s="128"/>
      <c r="P523" s="217"/>
      <c r="Q523" s="41"/>
    </row>
    <row r="524" spans="5:17" x14ac:dyDescent="0.3">
      <c r="E524" s="128"/>
      <c r="F524" s="217"/>
      <c r="G524" s="41"/>
      <c r="O524" s="128"/>
      <c r="P524" s="217"/>
      <c r="Q524" s="41"/>
    </row>
    <row r="525" spans="5:17" x14ac:dyDescent="0.3">
      <c r="E525" s="128"/>
      <c r="F525" s="217"/>
      <c r="G525" s="41"/>
      <c r="O525" s="128"/>
      <c r="P525" s="217"/>
      <c r="Q525" s="41"/>
    </row>
    <row r="526" spans="5:17" x14ac:dyDescent="0.3">
      <c r="E526" s="128"/>
      <c r="F526" s="217"/>
      <c r="G526" s="41"/>
      <c r="O526" s="128"/>
      <c r="P526" s="217"/>
      <c r="Q526" s="41"/>
    </row>
    <row r="527" spans="5:17" x14ac:dyDescent="0.3">
      <c r="E527" s="128"/>
      <c r="F527" s="217"/>
      <c r="G527" s="41"/>
      <c r="O527" s="128"/>
      <c r="P527" s="217"/>
      <c r="Q527" s="41"/>
    </row>
    <row r="528" spans="5:17" x14ac:dyDescent="0.3">
      <c r="E528" s="128"/>
      <c r="F528" s="217"/>
      <c r="G528" s="41"/>
      <c r="O528" s="128"/>
      <c r="P528" s="217"/>
      <c r="Q528" s="41"/>
    </row>
    <row r="529" spans="5:17" x14ac:dyDescent="0.3">
      <c r="E529" s="128"/>
      <c r="F529" s="217"/>
      <c r="G529" s="41"/>
      <c r="O529" s="128"/>
      <c r="P529" s="217"/>
      <c r="Q529" s="41"/>
    </row>
    <row r="530" spans="5:17" x14ac:dyDescent="0.3">
      <c r="E530" s="128"/>
      <c r="F530" s="217"/>
      <c r="G530" s="41"/>
      <c r="O530" s="128"/>
      <c r="P530" s="217"/>
      <c r="Q530" s="41"/>
    </row>
    <row r="531" spans="5:17" x14ac:dyDescent="0.3">
      <c r="E531" s="128"/>
      <c r="F531" s="217"/>
      <c r="G531" s="41"/>
      <c r="O531" s="128"/>
      <c r="P531" s="217"/>
      <c r="Q531" s="41"/>
    </row>
    <row r="532" spans="5:17" x14ac:dyDescent="0.3">
      <c r="E532" s="128"/>
      <c r="F532" s="217"/>
      <c r="G532" s="41"/>
      <c r="O532" s="128"/>
      <c r="P532" s="217"/>
      <c r="Q532" s="41"/>
    </row>
    <row r="533" spans="5:17" x14ac:dyDescent="0.3">
      <c r="E533" s="128"/>
      <c r="F533" s="217"/>
      <c r="G533" s="41"/>
      <c r="O533" s="128"/>
      <c r="P533" s="217"/>
      <c r="Q533" s="41"/>
    </row>
    <row r="534" spans="5:17" x14ac:dyDescent="0.3">
      <c r="E534" s="128"/>
      <c r="F534" s="217"/>
      <c r="G534" s="41"/>
      <c r="O534" s="128"/>
      <c r="P534" s="217"/>
      <c r="Q534" s="41"/>
    </row>
    <row r="535" spans="5:17" x14ac:dyDescent="0.3">
      <c r="E535" s="128"/>
      <c r="F535" s="217"/>
      <c r="G535" s="41"/>
      <c r="O535" s="128"/>
      <c r="P535" s="217"/>
      <c r="Q535" s="41"/>
    </row>
    <row r="536" spans="5:17" x14ac:dyDescent="0.3">
      <c r="E536" s="128"/>
      <c r="F536" s="217"/>
      <c r="G536" s="41"/>
      <c r="O536" s="128"/>
      <c r="P536" s="217"/>
      <c r="Q536" s="41"/>
    </row>
    <row r="537" spans="5:17" x14ac:dyDescent="0.3">
      <c r="E537" s="128"/>
      <c r="F537" s="217"/>
      <c r="G537" s="41"/>
      <c r="O537" s="128"/>
      <c r="P537" s="217"/>
      <c r="Q537" s="41"/>
    </row>
    <row r="538" spans="5:17" x14ac:dyDescent="0.3">
      <c r="E538" s="128"/>
      <c r="F538" s="217"/>
      <c r="G538" s="41"/>
      <c r="O538" s="128"/>
      <c r="P538" s="217"/>
      <c r="Q538" s="41"/>
    </row>
    <row r="539" spans="5:17" x14ac:dyDescent="0.3">
      <c r="E539" s="128"/>
      <c r="F539" s="217"/>
      <c r="G539" s="41"/>
      <c r="O539" s="128"/>
      <c r="P539" s="217"/>
      <c r="Q539" s="41"/>
    </row>
    <row r="540" spans="5:17" x14ac:dyDescent="0.3">
      <c r="E540" s="128"/>
      <c r="F540" s="217"/>
      <c r="G540" s="41"/>
      <c r="O540" s="128"/>
      <c r="P540" s="217"/>
      <c r="Q540" s="41"/>
    </row>
    <row r="541" spans="5:17" x14ac:dyDescent="0.3">
      <c r="E541" s="128"/>
      <c r="F541" s="217"/>
      <c r="G541" s="41"/>
      <c r="O541" s="128"/>
      <c r="P541" s="217"/>
      <c r="Q541" s="41"/>
    </row>
    <row r="542" spans="5:17" x14ac:dyDescent="0.3">
      <c r="E542" s="128"/>
      <c r="F542" s="217"/>
      <c r="G542" s="41"/>
      <c r="O542" s="128"/>
      <c r="P542" s="217"/>
      <c r="Q542" s="41"/>
    </row>
    <row r="543" spans="5:17" x14ac:dyDescent="0.3">
      <c r="E543" s="128"/>
      <c r="F543" s="217"/>
      <c r="G543" s="41"/>
      <c r="O543" s="128"/>
      <c r="P543" s="217"/>
      <c r="Q543" s="41"/>
    </row>
    <row r="544" spans="5:17" x14ac:dyDescent="0.3">
      <c r="E544" s="128"/>
      <c r="F544" s="217"/>
      <c r="G544" s="41"/>
      <c r="O544" s="128"/>
      <c r="P544" s="217"/>
      <c r="Q544" s="41"/>
    </row>
    <row r="545" spans="5:17" x14ac:dyDescent="0.3">
      <c r="E545" s="128"/>
      <c r="F545" s="217"/>
      <c r="G545" s="41"/>
      <c r="O545" s="128"/>
      <c r="P545" s="217"/>
      <c r="Q545" s="41"/>
    </row>
    <row r="546" spans="5:17" x14ac:dyDescent="0.3">
      <c r="E546" s="128"/>
      <c r="F546" s="217"/>
      <c r="G546" s="41"/>
      <c r="O546" s="128"/>
      <c r="P546" s="217"/>
      <c r="Q546" s="41"/>
    </row>
    <row r="547" spans="5:17" x14ac:dyDescent="0.3">
      <c r="E547" s="128"/>
      <c r="F547" s="217"/>
      <c r="G547" s="41"/>
      <c r="O547" s="128"/>
      <c r="P547" s="217"/>
      <c r="Q547" s="41"/>
    </row>
    <row r="548" spans="5:17" x14ac:dyDescent="0.3">
      <c r="E548" s="128"/>
      <c r="F548" s="217"/>
      <c r="G548" s="41"/>
      <c r="O548" s="128"/>
      <c r="P548" s="217"/>
      <c r="Q548" s="41"/>
    </row>
    <row r="549" spans="5:17" x14ac:dyDescent="0.3">
      <c r="E549" s="128"/>
      <c r="F549" s="217"/>
      <c r="G549" s="41"/>
      <c r="O549" s="128"/>
      <c r="P549" s="217"/>
      <c r="Q549" s="41"/>
    </row>
    <row r="550" spans="5:17" x14ac:dyDescent="0.3">
      <c r="E550" s="128"/>
      <c r="F550" s="217"/>
      <c r="G550" s="41"/>
      <c r="O550" s="128"/>
      <c r="P550" s="217"/>
      <c r="Q550" s="41"/>
    </row>
    <row r="551" spans="5:17" x14ac:dyDescent="0.3">
      <c r="E551" s="128"/>
      <c r="F551" s="217"/>
      <c r="G551" s="41"/>
      <c r="O551" s="128"/>
      <c r="P551" s="217"/>
      <c r="Q551" s="41"/>
    </row>
    <row r="552" spans="5:17" x14ac:dyDescent="0.3">
      <c r="E552" s="128"/>
      <c r="F552" s="217"/>
      <c r="G552" s="41"/>
      <c r="O552" s="128"/>
      <c r="P552" s="217"/>
      <c r="Q552" s="41"/>
    </row>
    <row r="553" spans="5:17" x14ac:dyDescent="0.3">
      <c r="E553" s="128"/>
      <c r="F553" s="217"/>
      <c r="G553" s="41"/>
      <c r="O553" s="128"/>
      <c r="P553" s="217"/>
      <c r="Q553" s="41"/>
    </row>
    <row r="554" spans="5:17" x14ac:dyDescent="0.3">
      <c r="E554" s="128"/>
      <c r="F554" s="217"/>
      <c r="G554" s="41"/>
      <c r="O554" s="128"/>
      <c r="P554" s="217"/>
      <c r="Q554" s="41"/>
    </row>
    <row r="555" spans="5:17" x14ac:dyDescent="0.3">
      <c r="E555" s="128"/>
      <c r="F555" s="217"/>
      <c r="G555" s="41"/>
      <c r="O555" s="128"/>
      <c r="P555" s="217"/>
      <c r="Q555" s="41"/>
    </row>
    <row r="556" spans="5:17" x14ac:dyDescent="0.3">
      <c r="E556" s="128"/>
      <c r="F556" s="217"/>
      <c r="G556" s="41"/>
      <c r="O556" s="128"/>
      <c r="P556" s="217"/>
      <c r="Q556" s="41"/>
    </row>
    <row r="557" spans="5:17" x14ac:dyDescent="0.3">
      <c r="E557" s="128"/>
      <c r="F557" s="217"/>
      <c r="G557" s="41"/>
      <c r="O557" s="128"/>
      <c r="P557" s="217"/>
      <c r="Q557" s="41"/>
    </row>
    <row r="558" spans="5:17" x14ac:dyDescent="0.3">
      <c r="E558" s="128"/>
      <c r="F558" s="217"/>
      <c r="G558" s="41"/>
      <c r="O558" s="128"/>
      <c r="P558" s="217"/>
      <c r="Q558" s="41"/>
    </row>
    <row r="559" spans="5:17" x14ac:dyDescent="0.3">
      <c r="E559" s="128"/>
      <c r="F559" s="217"/>
      <c r="G559" s="41"/>
      <c r="O559" s="128"/>
      <c r="P559" s="217"/>
      <c r="Q559" s="41"/>
    </row>
    <row r="560" spans="5:17" x14ac:dyDescent="0.3">
      <c r="E560" s="128"/>
      <c r="F560" s="217"/>
      <c r="G560" s="41"/>
      <c r="O560" s="128"/>
      <c r="P560" s="217"/>
      <c r="Q560" s="41"/>
    </row>
    <row r="561" spans="5:17" x14ac:dyDescent="0.3">
      <c r="E561" s="128"/>
      <c r="F561" s="217"/>
      <c r="G561" s="41"/>
      <c r="O561" s="128"/>
      <c r="P561" s="217"/>
      <c r="Q561" s="41"/>
    </row>
    <row r="562" spans="5:17" x14ac:dyDescent="0.3">
      <c r="E562" s="128"/>
      <c r="F562" s="217"/>
      <c r="G562" s="41"/>
      <c r="O562" s="128"/>
      <c r="P562" s="217"/>
      <c r="Q562" s="41"/>
    </row>
    <row r="563" spans="5:17" x14ac:dyDescent="0.3">
      <c r="E563" s="128"/>
      <c r="F563" s="217"/>
      <c r="G563" s="41"/>
      <c r="O563" s="128"/>
      <c r="P563" s="217"/>
      <c r="Q563" s="41"/>
    </row>
    <row r="564" spans="5:17" x14ac:dyDescent="0.3">
      <c r="E564" s="128"/>
      <c r="F564" s="217"/>
      <c r="G564" s="41"/>
      <c r="O564" s="128"/>
      <c r="P564" s="217"/>
      <c r="Q564" s="41"/>
    </row>
    <row r="565" spans="5:17" x14ac:dyDescent="0.3">
      <c r="E565" s="128"/>
      <c r="F565" s="217"/>
      <c r="G565" s="41"/>
      <c r="O565" s="128"/>
      <c r="P565" s="217"/>
      <c r="Q565" s="41"/>
    </row>
    <row r="566" spans="5:17" x14ac:dyDescent="0.3">
      <c r="E566" s="128"/>
      <c r="F566" s="217"/>
      <c r="G566" s="41"/>
      <c r="O566" s="128"/>
      <c r="P566" s="217"/>
      <c r="Q566" s="41"/>
    </row>
    <row r="567" spans="5:17" x14ac:dyDescent="0.3">
      <c r="E567" s="128"/>
      <c r="F567" s="217"/>
      <c r="G567" s="41"/>
      <c r="O567" s="128"/>
      <c r="P567" s="217"/>
      <c r="Q567" s="41"/>
    </row>
    <row r="568" spans="5:17" x14ac:dyDescent="0.3">
      <c r="E568" s="128"/>
      <c r="F568" s="217"/>
      <c r="G568" s="41"/>
      <c r="O568" s="128"/>
      <c r="P568" s="217"/>
      <c r="Q568" s="41"/>
    </row>
    <row r="569" spans="5:17" x14ac:dyDescent="0.3">
      <c r="E569" s="128"/>
      <c r="F569" s="217"/>
      <c r="G569" s="41"/>
      <c r="O569" s="128"/>
      <c r="P569" s="217"/>
      <c r="Q569" s="41"/>
    </row>
    <row r="570" spans="5:17" x14ac:dyDescent="0.3">
      <c r="E570" s="128"/>
      <c r="F570" s="217"/>
      <c r="G570" s="41"/>
      <c r="O570" s="128"/>
      <c r="P570" s="217"/>
      <c r="Q570" s="41"/>
    </row>
    <row r="571" spans="5:17" x14ac:dyDescent="0.3">
      <c r="E571" s="128"/>
      <c r="F571" s="217"/>
      <c r="G571" s="41"/>
      <c r="O571" s="128"/>
      <c r="P571" s="217"/>
      <c r="Q571" s="41"/>
    </row>
    <row r="572" spans="5:17" x14ac:dyDescent="0.3">
      <c r="E572" s="128"/>
      <c r="F572" s="217"/>
      <c r="G572" s="41"/>
      <c r="O572" s="128"/>
      <c r="P572" s="217"/>
      <c r="Q572" s="41"/>
    </row>
    <row r="573" spans="5:17" x14ac:dyDescent="0.3">
      <c r="E573" s="128"/>
      <c r="F573" s="217"/>
      <c r="G573" s="41"/>
      <c r="O573" s="128"/>
      <c r="P573" s="217"/>
      <c r="Q573" s="41"/>
    </row>
    <row r="574" spans="5:17" x14ac:dyDescent="0.3">
      <c r="E574" s="128"/>
      <c r="F574" s="217"/>
      <c r="G574" s="41"/>
      <c r="O574" s="128"/>
      <c r="P574" s="217"/>
      <c r="Q574" s="41"/>
    </row>
    <row r="575" spans="5:17" x14ac:dyDescent="0.3">
      <c r="E575" s="128"/>
      <c r="F575" s="217"/>
      <c r="G575" s="41"/>
      <c r="O575" s="128"/>
      <c r="P575" s="217"/>
      <c r="Q575" s="41"/>
    </row>
    <row r="576" spans="5:17" x14ac:dyDescent="0.3">
      <c r="E576" s="128"/>
      <c r="F576" s="217"/>
      <c r="G576" s="41"/>
      <c r="O576" s="128"/>
      <c r="P576" s="217"/>
      <c r="Q576" s="41"/>
    </row>
    <row r="577" spans="5:17" x14ac:dyDescent="0.3">
      <c r="E577" s="128"/>
      <c r="F577" s="217"/>
      <c r="G577" s="41"/>
      <c r="O577" s="128"/>
      <c r="P577" s="217"/>
      <c r="Q577" s="41"/>
    </row>
    <row r="578" spans="5:17" x14ac:dyDescent="0.3">
      <c r="E578" s="128"/>
      <c r="F578" s="217"/>
      <c r="G578" s="41"/>
      <c r="O578" s="128"/>
      <c r="P578" s="217"/>
      <c r="Q578" s="41"/>
    </row>
    <row r="579" spans="5:17" x14ac:dyDescent="0.3">
      <c r="E579" s="128"/>
      <c r="F579" s="217"/>
      <c r="G579" s="41"/>
      <c r="O579" s="128"/>
      <c r="P579" s="217"/>
      <c r="Q579" s="41"/>
    </row>
    <row r="580" spans="5:17" x14ac:dyDescent="0.3">
      <c r="E580" s="128"/>
      <c r="F580" s="217"/>
      <c r="G580" s="41"/>
      <c r="O580" s="128"/>
      <c r="P580" s="217"/>
      <c r="Q580" s="41"/>
    </row>
    <row r="581" spans="5:17" x14ac:dyDescent="0.3">
      <c r="E581" s="128"/>
      <c r="F581" s="217"/>
      <c r="G581" s="41"/>
      <c r="O581" s="128"/>
      <c r="P581" s="217"/>
      <c r="Q581" s="41"/>
    </row>
    <row r="582" spans="5:17" x14ac:dyDescent="0.3">
      <c r="E582" s="128"/>
      <c r="F582" s="217"/>
      <c r="G582" s="41"/>
      <c r="O582" s="128"/>
      <c r="P582" s="217"/>
      <c r="Q582" s="41"/>
    </row>
    <row r="583" spans="5:17" x14ac:dyDescent="0.3">
      <c r="E583" s="128"/>
      <c r="F583" s="217"/>
      <c r="G583" s="41"/>
      <c r="O583" s="128"/>
      <c r="P583" s="217"/>
      <c r="Q583" s="41"/>
    </row>
    <row r="584" spans="5:17" x14ac:dyDescent="0.3">
      <c r="E584" s="128"/>
      <c r="F584" s="217"/>
      <c r="G584" s="41"/>
      <c r="O584" s="128"/>
      <c r="P584" s="217"/>
      <c r="Q584" s="41"/>
    </row>
    <row r="585" spans="5:17" x14ac:dyDescent="0.3">
      <c r="E585" s="128"/>
      <c r="F585" s="217"/>
      <c r="G585" s="41"/>
      <c r="O585" s="128"/>
      <c r="P585" s="217"/>
      <c r="Q585" s="41"/>
    </row>
    <row r="586" spans="5:17" x14ac:dyDescent="0.3">
      <c r="E586" s="128"/>
      <c r="F586" s="217"/>
      <c r="G586" s="41"/>
      <c r="O586" s="128"/>
      <c r="P586" s="217"/>
      <c r="Q586" s="41"/>
    </row>
    <row r="587" spans="5:17" x14ac:dyDescent="0.3">
      <c r="E587" s="128"/>
      <c r="F587" s="217"/>
      <c r="G587" s="41"/>
      <c r="O587" s="128"/>
      <c r="P587" s="217"/>
      <c r="Q587" s="41"/>
    </row>
    <row r="588" spans="5:17" x14ac:dyDescent="0.3">
      <c r="E588" s="128"/>
      <c r="F588" s="217"/>
      <c r="G588" s="41"/>
      <c r="O588" s="128"/>
      <c r="P588" s="217"/>
      <c r="Q588" s="41"/>
    </row>
    <row r="589" spans="5:17" x14ac:dyDescent="0.3">
      <c r="E589" s="128"/>
      <c r="F589" s="217"/>
      <c r="G589" s="41"/>
      <c r="O589" s="128"/>
      <c r="P589" s="217"/>
      <c r="Q589" s="41"/>
    </row>
    <row r="590" spans="5:17" x14ac:dyDescent="0.3">
      <c r="E590" s="128"/>
      <c r="F590" s="217"/>
      <c r="G590" s="41"/>
      <c r="O590" s="128"/>
      <c r="P590" s="217"/>
      <c r="Q590" s="41"/>
    </row>
    <row r="591" spans="5:17" x14ac:dyDescent="0.3">
      <c r="E591" s="128"/>
      <c r="F591" s="217"/>
      <c r="G591" s="41"/>
      <c r="O591" s="128"/>
      <c r="P591" s="217"/>
      <c r="Q591" s="41"/>
    </row>
    <row r="592" spans="5:17" x14ac:dyDescent="0.3">
      <c r="E592" s="128"/>
      <c r="F592" s="217"/>
      <c r="G592" s="41"/>
      <c r="O592" s="128"/>
      <c r="P592" s="217"/>
      <c r="Q592" s="41"/>
    </row>
    <row r="593" spans="5:17" x14ac:dyDescent="0.3">
      <c r="E593" s="128"/>
      <c r="F593" s="217"/>
      <c r="G593" s="41"/>
      <c r="O593" s="128"/>
      <c r="P593" s="217"/>
      <c r="Q593" s="41"/>
    </row>
    <row r="594" spans="5:17" x14ac:dyDescent="0.3">
      <c r="E594" s="128"/>
      <c r="F594" s="217"/>
      <c r="G594" s="41"/>
      <c r="O594" s="128"/>
      <c r="P594" s="217"/>
      <c r="Q594" s="41"/>
    </row>
    <row r="595" spans="5:17" x14ac:dyDescent="0.3">
      <c r="E595" s="128"/>
      <c r="F595" s="217"/>
      <c r="G595" s="41"/>
      <c r="O595" s="128"/>
      <c r="P595" s="217"/>
      <c r="Q595" s="41"/>
    </row>
    <row r="596" spans="5:17" x14ac:dyDescent="0.3">
      <c r="E596" s="128"/>
      <c r="F596" s="217"/>
      <c r="G596" s="41"/>
      <c r="O596" s="128"/>
      <c r="P596" s="217"/>
      <c r="Q596" s="41"/>
    </row>
    <row r="597" spans="5:17" x14ac:dyDescent="0.3">
      <c r="E597" s="128"/>
      <c r="F597" s="217"/>
      <c r="G597" s="41"/>
      <c r="O597" s="128"/>
      <c r="P597" s="217"/>
      <c r="Q597" s="41"/>
    </row>
    <row r="598" spans="5:17" x14ac:dyDescent="0.3">
      <c r="E598" s="128"/>
      <c r="F598" s="217"/>
      <c r="G598" s="41"/>
      <c r="O598" s="128"/>
      <c r="P598" s="217"/>
      <c r="Q598" s="41"/>
    </row>
    <row r="599" spans="5:17" x14ac:dyDescent="0.3">
      <c r="E599" s="128"/>
      <c r="F599" s="217"/>
      <c r="G599" s="41"/>
      <c r="O599" s="128"/>
      <c r="P599" s="217"/>
      <c r="Q599" s="41"/>
    </row>
    <row r="600" spans="5:17" x14ac:dyDescent="0.3">
      <c r="E600" s="128"/>
      <c r="F600" s="217"/>
      <c r="G600" s="41"/>
      <c r="O600" s="128"/>
      <c r="P600" s="217"/>
      <c r="Q600" s="41"/>
    </row>
    <row r="601" spans="5:17" x14ac:dyDescent="0.3">
      <c r="E601" s="128"/>
      <c r="F601" s="217"/>
      <c r="G601" s="41"/>
      <c r="O601" s="128"/>
      <c r="P601" s="217"/>
      <c r="Q601" s="41"/>
    </row>
    <row r="602" spans="5:17" x14ac:dyDescent="0.3">
      <c r="E602" s="128"/>
      <c r="F602" s="217"/>
      <c r="G602" s="41"/>
      <c r="O602" s="128"/>
      <c r="P602" s="217"/>
      <c r="Q602" s="41"/>
    </row>
    <row r="603" spans="5:17" x14ac:dyDescent="0.3">
      <c r="E603" s="128"/>
      <c r="F603" s="217"/>
      <c r="G603" s="41"/>
      <c r="O603" s="128"/>
      <c r="P603" s="217"/>
      <c r="Q603" s="41"/>
    </row>
    <row r="604" spans="5:17" x14ac:dyDescent="0.3">
      <c r="E604" s="128"/>
      <c r="F604" s="217"/>
      <c r="G604" s="41"/>
      <c r="O604" s="128"/>
      <c r="P604" s="217"/>
      <c r="Q604" s="41"/>
    </row>
    <row r="605" spans="5:17" x14ac:dyDescent="0.3">
      <c r="E605" s="128"/>
      <c r="F605" s="217"/>
      <c r="G605" s="41"/>
      <c r="O605" s="128"/>
      <c r="P605" s="217"/>
      <c r="Q605" s="41"/>
    </row>
    <row r="606" spans="5:17" x14ac:dyDescent="0.3">
      <c r="E606" s="128"/>
      <c r="F606" s="217"/>
      <c r="G606" s="41"/>
      <c r="O606" s="128"/>
      <c r="P606" s="217"/>
      <c r="Q606" s="41"/>
    </row>
    <row r="607" spans="5:17" x14ac:dyDescent="0.3">
      <c r="E607" s="128"/>
      <c r="F607" s="217"/>
      <c r="G607" s="41"/>
      <c r="O607" s="128"/>
      <c r="P607" s="217"/>
      <c r="Q607" s="41"/>
    </row>
    <row r="608" spans="5:17" x14ac:dyDescent="0.3">
      <c r="E608" s="128"/>
      <c r="F608" s="217"/>
      <c r="G608" s="41"/>
      <c r="O608" s="128"/>
      <c r="P608" s="217"/>
      <c r="Q608" s="41"/>
    </row>
    <row r="609" spans="5:17" x14ac:dyDescent="0.3">
      <c r="E609" s="128"/>
      <c r="F609" s="217"/>
      <c r="G609" s="41"/>
      <c r="O609" s="128"/>
      <c r="P609" s="217"/>
      <c r="Q609" s="41"/>
    </row>
    <row r="610" spans="5:17" x14ac:dyDescent="0.3">
      <c r="E610" s="128"/>
      <c r="F610" s="217"/>
      <c r="G610" s="41"/>
      <c r="O610" s="128"/>
      <c r="P610" s="217"/>
      <c r="Q610" s="41"/>
    </row>
    <row r="611" spans="5:17" x14ac:dyDescent="0.3">
      <c r="E611" s="128"/>
      <c r="F611" s="217"/>
      <c r="G611" s="41"/>
      <c r="O611" s="128"/>
      <c r="P611" s="217"/>
      <c r="Q611" s="41"/>
    </row>
    <row r="612" spans="5:17" x14ac:dyDescent="0.3">
      <c r="E612" s="128"/>
      <c r="F612" s="217"/>
      <c r="G612" s="41"/>
      <c r="O612" s="128"/>
      <c r="P612" s="217"/>
      <c r="Q612" s="41"/>
    </row>
    <row r="613" spans="5:17" x14ac:dyDescent="0.3">
      <c r="E613" s="128"/>
      <c r="F613" s="217"/>
      <c r="G613" s="41"/>
      <c r="O613" s="128"/>
      <c r="P613" s="217"/>
      <c r="Q613" s="41"/>
    </row>
    <row r="614" spans="5:17" x14ac:dyDescent="0.3">
      <c r="E614" s="128"/>
      <c r="F614" s="217"/>
      <c r="G614" s="41"/>
      <c r="O614" s="128"/>
      <c r="P614" s="217"/>
      <c r="Q614" s="41"/>
    </row>
    <row r="615" spans="5:17" x14ac:dyDescent="0.3">
      <c r="E615" s="128"/>
      <c r="F615" s="217"/>
      <c r="G615" s="41"/>
      <c r="O615" s="128"/>
      <c r="P615" s="217"/>
      <c r="Q615" s="41"/>
    </row>
    <row r="616" spans="5:17" x14ac:dyDescent="0.3">
      <c r="E616" s="128"/>
      <c r="F616" s="217"/>
      <c r="G616" s="41"/>
      <c r="O616" s="128"/>
      <c r="P616" s="217"/>
      <c r="Q616" s="41"/>
    </row>
    <row r="617" spans="5:17" x14ac:dyDescent="0.3">
      <c r="E617" s="128"/>
      <c r="F617" s="217"/>
      <c r="G617" s="41"/>
      <c r="O617" s="128"/>
      <c r="P617" s="217"/>
      <c r="Q617" s="41"/>
    </row>
    <row r="618" spans="5:17" x14ac:dyDescent="0.3">
      <c r="E618" s="128"/>
      <c r="F618" s="217"/>
      <c r="G618" s="41"/>
      <c r="O618" s="128"/>
      <c r="P618" s="217"/>
      <c r="Q618" s="41"/>
    </row>
    <row r="619" spans="5:17" ht="15.75" x14ac:dyDescent="0.3">
      <c r="E619" s="226"/>
      <c r="F619" s="227" t="s">
        <v>33</v>
      </c>
      <c r="G619" s="228">
        <v>0</v>
      </c>
      <c r="O619" s="132"/>
      <c r="P619" s="229" t="s">
        <v>33</v>
      </c>
      <c r="Q619" s="230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B68A2C1A-B4ED-42ED-836D-B7B9BC7049C0}">
      <formula1>FinalDiff</formula1>
    </dataValidation>
    <dataValidation type="list" allowBlank="1" showInputMessage="1" showErrorMessage="1" sqref="D24 C23:C619" xr:uid="{15D939A9-24D3-4C14-BC7D-6C347147FFE7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3937E00D-47EC-4F2B-904B-4A9EBA7B72EE}">
      <formula1>Taxes</formula1>
    </dataValidation>
    <dataValidation type="list" allowBlank="1" showInputMessage="1" showErrorMessage="1" sqref="J23:J619" xr:uid="{87AD4374-8C78-4F4B-83E6-405C0C7DE3B8}">
      <formula1>Taxes</formula1>
    </dataValidation>
    <dataValidation type="list" allowBlank="1" showInputMessage="1" showErrorMessage="1" sqref="N23:N619" xr:uid="{9221D988-3F00-4AEF-B2E0-2273E6BEAA99}">
      <formula1>Govadjust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Companies</vt:lpstr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2019-06-29T23:39:44Z</dcterms:modified>
</cp:coreProperties>
</file>