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Mes Documents\Desktop\"/>
    </mc:Choice>
  </mc:AlternateContent>
  <xr:revisionPtr revIDLastSave="0" documentId="13_ncr:1_{712549A0-0989-4CC1-865A-A865148F5EC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p reconc" sheetId="1" r:id="rId1"/>
    <sheet name="autres activites" sheetId="2" r:id="rId2"/>
  </sheets>
  <definedNames>
    <definedName name="_xlnm._FilterDatabase" localSheetId="1" hidden="1">'autres activites'!$A$4:$N$53</definedName>
    <definedName name="_xlnm.Print_Titles" localSheetId="1">'autres activites'!$4:$5</definedName>
    <definedName name="_xlnm.Print_Titles" localSheetId="0">'rapp reconc'!$4:$5</definedName>
    <definedName name="_xlnm.Print_Area" localSheetId="1">'autres activites'!$A$4:$H$48</definedName>
    <definedName name="_xlnm.Print_Area" localSheetId="0">'rapp reconc'!$A$4:$H$43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J48" i="1" s="1"/>
  <c r="I52" i="2" l="1"/>
  <c r="J51" i="2"/>
  <c r="J49" i="2" s="1"/>
  <c r="K49" i="2"/>
  <c r="K51" i="2" s="1"/>
  <c r="I17" i="2"/>
  <c r="I51" i="2" s="1"/>
  <c r="I49" i="2" s="1"/>
  <c r="K48" i="1"/>
  <c r="I39" i="1"/>
  <c r="I34" i="1"/>
  <c r="I50" i="1" l="1"/>
  <c r="I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  <author>lboar</author>
  </authors>
  <commentList>
    <comment ref="I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budget pour activites 46, 47, 48
</t>
        </r>
      </text>
    </comment>
    <comment ref="J21" authorId="0" shapeId="0" xr:uid="{00000000-0006-0000-0100-000002000000}">
      <text>
        <r>
          <rPr>
            <b/>
            <sz val="14"/>
            <color indexed="81"/>
            <rFont val="Tahoma"/>
            <family val="2"/>
          </rPr>
          <t>Auteur:</t>
        </r>
        <r>
          <rPr>
            <sz val="14"/>
            <color indexed="81"/>
            <rFont val="Tahoma"/>
            <family val="2"/>
          </rPr>
          <t xml:space="preserve">
  2 reunions par an - 30 membres - 100 000 ar/reunion
</t>
        </r>
      </text>
    </comment>
    <comment ref="J25" authorId="1" shapeId="0" xr:uid="{00000000-0006-0000-0100-000003000000}">
      <text>
        <r>
          <rPr>
            <b/>
            <sz val="9"/>
            <color indexed="81"/>
            <rFont val="Tahoma"/>
            <charset val="1"/>
          </rPr>
          <t>lboar:</t>
        </r>
        <r>
          <rPr>
            <sz val="9"/>
            <color indexed="81"/>
            <rFont val="Tahoma"/>
            <charset val="1"/>
          </rPr>
          <t xml:space="preserve">
Pers detaches =18,514
fournitures diverses=1,847
SE = 18514
</t>
        </r>
      </text>
    </comment>
    <comment ref="J2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retard de paiement depuis 2016</t>
        </r>
      </text>
    </comment>
    <comment ref="I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Ortega
</t>
        </r>
      </text>
    </comment>
    <comment ref="E4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La conference inclura entrre autres la publication des rapports synthetique du rapport de reconciliation 2019
</t>
        </r>
      </text>
    </comment>
    <comment ref="J4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Paiement abonnement annuel
</t>
        </r>
      </text>
    </comment>
    <comment ref="I4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Ortega
</t>
        </r>
      </text>
    </comment>
  </commentList>
</comments>
</file>

<file path=xl/sharedStrings.xml><?xml version="1.0" encoding="utf-8"?>
<sst xmlns="http://schemas.openxmlformats.org/spreadsheetml/2006/main" count="472" uniqueCount="312">
  <si>
    <t>TRAVAUX - RAPPORT DE RECONCILIATION ET SUIVIS</t>
  </si>
  <si>
    <t>CATEGORIES</t>
  </si>
  <si>
    <t>EXIGENCES</t>
  </si>
  <si>
    <t>N. ACT.</t>
  </si>
  <si>
    <t>OBJECTIFS PRINCIPAUX</t>
  </si>
  <si>
    <t>ACTIVITES</t>
  </si>
  <si>
    <t>INDICATEURS</t>
  </si>
  <si>
    <t>RESPONSABLES</t>
  </si>
  <si>
    <t xml:space="preserve">SITUATION </t>
  </si>
  <si>
    <t>FONDS (USD)</t>
  </si>
  <si>
    <t>CALENDRIER</t>
  </si>
  <si>
    <t>BAILLEURS</t>
  </si>
  <si>
    <t>ETAT</t>
  </si>
  <si>
    <t>AUTRES</t>
  </si>
  <si>
    <t>Licences et Contrats</t>
  </si>
  <si>
    <t>2.1 Cadre légal et fiscalite</t>
  </si>
  <si>
    <t>Etre a jour par rapport aux changements</t>
  </si>
  <si>
    <t>Integrer ce point dans le rapport de reconciliation</t>
  </si>
  <si>
    <t>Rapport de reconciliation 2019</t>
  </si>
  <si>
    <t>SE, AI</t>
  </si>
  <si>
    <t>Activite 2020</t>
  </si>
  <si>
    <t>Appliquer le Decret sur la propriete effective</t>
  </si>
  <si>
    <t>Rapport de reconciliation EITI 2019</t>
  </si>
  <si>
    <t>SE, CN, AI, Champion</t>
  </si>
  <si>
    <t>2.6 Participation de l'Etat</t>
  </si>
  <si>
    <t>Divulguer les informations relatives aux relations entre le gouvernement et  les entreprises d'Etat</t>
  </si>
  <si>
    <t>Publication sur site des informations dont les etats financiers</t>
  </si>
  <si>
    <t>Champion, SE, Entreprises d'Etat</t>
  </si>
  <si>
    <t>Activite commencee depuis 2018/2019</t>
  </si>
  <si>
    <t>Suivi de la Production</t>
  </si>
  <si>
    <t>3.1. Exploration (prospection)</t>
  </si>
  <si>
    <t>faire comprendre aux parties prenantes le potentiel du secteur</t>
  </si>
  <si>
    <t>3.2 Production</t>
  </si>
  <si>
    <t>Continuer a divulguer les données sur la production</t>
  </si>
  <si>
    <t>Faisabilité de la divulgation systématique</t>
  </si>
  <si>
    <t>Activite commencee depuis PTA 2017</t>
  </si>
  <si>
    <t>3.3 Exportation</t>
  </si>
  <si>
    <t>Divulguer les données sur l'exportation en clarifiant les methodes de calcul des volumes et des valeurs a l'exportation</t>
  </si>
  <si>
    <t>SE, CN, AI</t>
  </si>
  <si>
    <t>Collecte des revenus</t>
  </si>
  <si>
    <t>4.1 Divulgation exhaustive des taxes et revenus</t>
  </si>
  <si>
    <t xml:space="preserve">Divulguer tous les versements significatifs par le gouvernement et les entreprises via site  et rapports annuels </t>
  </si>
  <si>
    <t>Possibilite debat public concernant la gouvernance dans les industries extractivessur sur la base d'informations completes et fiables</t>
  </si>
  <si>
    <t>Convenir des montants des paiements et revenus consideres comme significatifs et en donner une definition</t>
  </si>
  <si>
    <t>Definition de ce que sont les flux de revenus</t>
  </si>
  <si>
    <t>4.2 Revenus en nature</t>
  </si>
  <si>
    <t>N/A</t>
  </si>
  <si>
    <t>4.3 Infrastructures et Accords de troc</t>
  </si>
  <si>
    <t>Obtenir toutes informations relatives aux paiements en nature</t>
  </si>
  <si>
    <t>Integrer ce point dans le rapport de reconciliation 2019</t>
  </si>
  <si>
    <t xml:space="preserve">Transparence dans les transactions </t>
  </si>
  <si>
    <t>SE, AI, Champion</t>
  </si>
  <si>
    <t>4.4 Revenus issus du Transport</t>
  </si>
  <si>
    <t>Améliorer les divulgations des revenus issus des transports dans les rapports de réconciliation EITI</t>
  </si>
  <si>
    <t>Transparence des accords et conventions</t>
  </si>
  <si>
    <t>SE,, AI, MinTransport</t>
  </si>
  <si>
    <t>Activite deja commencee en 2017</t>
  </si>
  <si>
    <t>Adopter une procedure permettant d'asurer la qualite des donnees sur les revenus du transport</t>
  </si>
  <si>
    <t xml:space="preserve">Donnees fiables </t>
  </si>
  <si>
    <t>CN, SE, AI</t>
  </si>
  <si>
    <t>4.5 Transactions des Entreprises d'Etat</t>
  </si>
  <si>
    <t>Améliorer la transparence des entreprises d'Etat</t>
  </si>
  <si>
    <t>Divulgation des paiements significatifs que les entreprises versent aux entreprises d'Etat…</t>
  </si>
  <si>
    <t>Champion,MMRS,SE, CN, AI</t>
  </si>
  <si>
    <t>4.6 Paiements directs infranationaux</t>
  </si>
  <si>
    <t>Ameliorer la qualite des informations</t>
  </si>
  <si>
    <t>Obtention d'informations fiables</t>
  </si>
  <si>
    <t>AI, SE</t>
  </si>
  <si>
    <t>Continuer a suivre les recommandations sur les paiements infranationaux</t>
  </si>
  <si>
    <t>Obtention d'informations fiables et exploitables</t>
  </si>
  <si>
    <t>AI, CN, SE</t>
  </si>
  <si>
    <t>4.7 Désagrégation</t>
  </si>
  <si>
    <t>Améliorer le niveau de désagrégation des données</t>
  </si>
  <si>
    <t>Rapports de réconciliation EITI</t>
  </si>
  <si>
    <t>Activite coomencee depuis 2018/2019</t>
  </si>
  <si>
    <t>4.8 Ponctualité des données</t>
  </si>
  <si>
    <t>Publier à temps les Rapports de réconciliation EITI</t>
  </si>
  <si>
    <t>A finaliser le 30/11/2020</t>
  </si>
  <si>
    <t>4.9 Qualite des donnees</t>
  </si>
  <si>
    <t>Formation des entites declarantes au remplissage du canevas et les sensibiliser sur l'importance de se conformer aux instructions pour le remplissage des formulaires</t>
  </si>
  <si>
    <t>Activite commencee depuis 2017</t>
  </si>
  <si>
    <t>Formation des departements administrartifs concernes</t>
  </si>
  <si>
    <t>Sensibiliser l'ordre des Experts Comptables et Financiers en vue d'inclure la certification des canevas dans  leurs travaux de commisariat aux comptes/audit</t>
  </si>
  <si>
    <t>Rapport de reconciliation EITI</t>
  </si>
  <si>
    <t>SE</t>
  </si>
  <si>
    <t>Sensibiliser les societes afin qu'elles negocient aupres de leur CAC</t>
  </si>
  <si>
    <t>Sensibiliser les entites privees (MICTSL…) et publiques (SPAT, SMMC…) sur le remplissage des formulaires</t>
  </si>
  <si>
    <t>Sensibiliser les Directions Regionales, voire communes des principaux sites d'implantation des societes extractives sur l'importance de la reconciliation</t>
  </si>
  <si>
    <t>TVA : Faire mener une étude fiscale spécifique sur les types de TVA à inclure dans la réconciliation avant le prochain exercice de réconciliation, dans le respect de la norme EITI, des principes fiscaux et des points de vue des différentes parties prenantes.</t>
  </si>
  <si>
    <t>SE, CN</t>
  </si>
  <si>
    <t>Affectations des revenus</t>
  </si>
  <si>
    <t>5.1 Répartition des revenus</t>
  </si>
  <si>
    <t>Optimiser les retombées du secteur extractif</t>
  </si>
  <si>
    <t>Publier sur le site web de l'EITI Madagascar les rapports financiers du BCMM et de l’OMNIS sur la réaffectation des fonds qu’ils prélèvent et leurs utilisations</t>
  </si>
  <si>
    <t>Liens web disponible et Rapports de réconciliation EITI</t>
  </si>
  <si>
    <t>Champion, MMRS,BCMM, OMNIS</t>
  </si>
  <si>
    <t>Site web a jour et frais payes</t>
  </si>
  <si>
    <t>Detailler les FAM transferes par societe dans le systeme de suivi de transert des FAM</t>
  </si>
  <si>
    <t>BCMM, SE</t>
  </si>
  <si>
    <t>Mettre a jour la base de donnees des societes en ce qui concerne les NIF</t>
  </si>
  <si>
    <t>SE, BCMM</t>
  </si>
  <si>
    <t>5.2 Transferts infranationaux</t>
  </si>
  <si>
    <t>Suivre les recommandations des rapports sur les paiements et les transferts infranationaux</t>
  </si>
  <si>
    <t>Divulguer les informations sur les transferts infranationaux</t>
  </si>
  <si>
    <t>Rapport de réconciliation EITI</t>
  </si>
  <si>
    <t>5.3 Gestion des revenus et des depenses</t>
  </si>
  <si>
    <t xml:space="preserve">Integrer les informations dans le rapport de reconiciliation 2019 </t>
  </si>
  <si>
    <t>SE, CN, CONSULTANT</t>
  </si>
  <si>
    <t>A finaliser le 31/07/2020</t>
  </si>
  <si>
    <t>Dépenses sociales et économiques</t>
  </si>
  <si>
    <t xml:space="preserve">6.1 Dépenses sociales et environnementales  </t>
  </si>
  <si>
    <t>Documenter les retombées sociales du secteur extractif</t>
  </si>
  <si>
    <t>SE,  AI</t>
  </si>
  <si>
    <t>Documenter les paiements du secteur extractif relatifs a l'environnement</t>
  </si>
  <si>
    <t>Divulguer la loi/reglementation/contrat exigeant les entreprises a verser a l'etat des paiements significatifs relatifs a l'environnement</t>
  </si>
  <si>
    <t>Atteindre un niveau de transparence au meme titre que les autres divulgations</t>
  </si>
  <si>
    <t>SE, AI, CN</t>
  </si>
  <si>
    <t>6.2 Dépenses quasi budgetaires (depenses quasi fiscales)</t>
  </si>
  <si>
    <t>Améliorer la transparence sur l'utilisation des revenus collectés par les entreprises d'Etat</t>
  </si>
  <si>
    <t>Définir les dépenses fiscales et intégrer la divulgation des dépenses quasi fiscales dans les prochains rapports de réconciliation EITI</t>
  </si>
  <si>
    <t>Activite commencee 2018/2019</t>
  </si>
  <si>
    <t>Sensibiliser l’opinion publique et le gouvernement pour faciliter les déclarations quasi – budgetaires</t>
  </si>
  <si>
    <t>Champion,  SE, CN</t>
  </si>
  <si>
    <t>6.3 Contribution économique</t>
  </si>
  <si>
    <t>Evaluer la contribution économique du secteur extractif à Madagascar</t>
  </si>
  <si>
    <t>Continuer a assurer la divulgation des contributions économiques du secteur dans les prochains rapports de réconciliation EITI</t>
  </si>
  <si>
    <t>Intégrer l'approche genre dans les informations contextuelles lors de la réalisation des rapports de réconciliation EITI</t>
  </si>
  <si>
    <t>6.4 Impact environnemental des activites extractives</t>
  </si>
  <si>
    <t>Integrer dans le rapport les dispositions legales, reglementaires relatives a la gestion et le suivi environnemental y compris sanction et obligations environnementales …</t>
  </si>
  <si>
    <t>Activite  2020</t>
  </si>
  <si>
    <t xml:space="preserve">Résultats et Impacts </t>
  </si>
  <si>
    <t>7.1 Débat public</t>
  </si>
  <si>
    <t>Promouvoir l'EITI en tant que plateforme de débats et de réflexion pour la bonne gouvernance du secteur extractif</t>
  </si>
  <si>
    <t>Publier des rapports synthétiques sur les Rapports de réconciliation EITI</t>
  </si>
  <si>
    <t xml:space="preserve">Rapport de réconciliation EITI résumé </t>
  </si>
  <si>
    <t>7.2 Accessibilité des données</t>
  </si>
  <si>
    <t>Améliorer la transparence du secteur extractif malgache</t>
  </si>
  <si>
    <t>Résumer et comparer la part de chaque flux de revenus au revenu total obtenu par chaque niveau des entités de l’État (inclus dans le rapport de reconciliation)</t>
  </si>
  <si>
    <t>Statistiques et Graphiques sur le secteur extractif</t>
  </si>
  <si>
    <t>Actrivite commencee depuis 2018/2019</t>
  </si>
  <si>
    <t>Finaliser la cartographie des données disponibles et faire une étude de faisabilité si nécessaire (inclus dans le rapport de reconciliation)</t>
  </si>
  <si>
    <t>Etude de faisabilité</t>
  </si>
  <si>
    <t>7.3 Suivi des recommandations</t>
  </si>
  <si>
    <t>Initier les réformes pour améliorer la transparence du secteur extractif</t>
  </si>
  <si>
    <t>Faire le suivi des recommandations des Rapports de réconciliation EITI (inclus dans le rapport de reconciliation)</t>
  </si>
  <si>
    <t>Fiche de commentaires du Comité National sur le suivi des recommandations</t>
  </si>
  <si>
    <t>Activite commencee depuis 2015</t>
  </si>
  <si>
    <t>Evaluer les niveau de progrès réalisé pour chaque recommandation  (inclus dans le rapport de reconciliation)</t>
  </si>
  <si>
    <t>Tableau d'évaluation dans le rapport annuel d'avancement</t>
  </si>
  <si>
    <t>TOTAL                    En MGA</t>
  </si>
  <si>
    <t>En USD</t>
  </si>
  <si>
    <t>ACTIVITE DEJA COMMENCEE</t>
  </si>
  <si>
    <t>ACTIVITE NON COMMENCEE</t>
  </si>
  <si>
    <t>NOUVELLE ACTIVITE 2020</t>
  </si>
  <si>
    <t>BAILLEUR</t>
  </si>
  <si>
    <t>Suivi par le Groupe Multipartite</t>
  </si>
  <si>
    <t>1.1 Engagement de l'Etat</t>
  </si>
  <si>
    <t>Assurer un engagement plein, effectif et actif du Gouvernement</t>
  </si>
  <si>
    <t>Gouvernement, Champion</t>
  </si>
  <si>
    <t>Activite commencee depuis PTA 2018/2019</t>
  </si>
  <si>
    <t>Faisabilite a discuter avec le CN</t>
  </si>
  <si>
    <t>sensibiliser les PTFs et les autres organismes (ANOR, CNM,…)</t>
  </si>
  <si>
    <t>Autres sources de financement pour l'EITI Madagascar</t>
  </si>
  <si>
    <t>Champion, SE, CN</t>
  </si>
  <si>
    <t>Faisabilite a  discuter avec le CN</t>
  </si>
  <si>
    <t>Mettre en oeuvre le plan d'action pour le collège de l'administration</t>
  </si>
  <si>
    <t>Continuation de la mise en oeuvre du Plan d'Action validé</t>
  </si>
  <si>
    <t>Champion, SE</t>
  </si>
  <si>
    <t>Organiser des séances de formation et de sensibilisation pour les agents de l'Administration</t>
  </si>
  <si>
    <t>Organiser des réunions périodiques pour les hauts dirigeants sur la mise en œuvre de l'EITI</t>
  </si>
  <si>
    <t>Nombre de réunions avec le Champion                             Nombre de réunions avec les Ministeres</t>
  </si>
  <si>
    <t>Activite prevue dans PTA 2018/2019 mais non commencee a part les rencontres avec le Champion</t>
  </si>
  <si>
    <t>1.2 Engagement des entreprises extractives</t>
  </si>
  <si>
    <t>Finaliser le recrutement de l'entite  pour le poste vacant au sein du Comité National</t>
  </si>
  <si>
    <t>Désignation de tous les représentants des Industries  extractives</t>
  </si>
  <si>
    <t>Industries extractives</t>
  </si>
  <si>
    <t>Activite commencee depuis 2019</t>
  </si>
  <si>
    <t>Mettre en place un système d'auto déclaration à jour (Exercice N-1)</t>
  </si>
  <si>
    <t xml:space="preserve">Atelier d'information organisé  Cellule de collecte et de publication </t>
  </si>
  <si>
    <t>Activite prevue dans PTA 2018/2019 mais non commencee</t>
  </si>
  <si>
    <t>Nombre d'activités financées par les entreprises</t>
  </si>
  <si>
    <t>SE, Champion</t>
  </si>
  <si>
    <t>Mettre en oeuvre le Plan d'Action pour les industries extractives</t>
  </si>
  <si>
    <t>1.3 Engagement de la Société Civile</t>
  </si>
  <si>
    <t>Renforcer l'engagement de la societe civile</t>
  </si>
  <si>
    <t>Organiser des ateliers-débats et sensibilisation dans les régions minières</t>
  </si>
  <si>
    <t>Regions concernees: Toliara, 2 autres</t>
  </si>
  <si>
    <t>SE, CN, OSC</t>
  </si>
  <si>
    <r>
      <t xml:space="preserve">Organiser des ateliers d’échange entre les organisations de la société civile membres et non membres du Comité National </t>
    </r>
    <r>
      <rPr>
        <b/>
        <sz val="11"/>
        <color theme="1"/>
        <rFont val="Arial"/>
        <family val="2"/>
      </rPr>
      <t>(inclure dans les Ateliers/sensibilisation des regions minieres)</t>
    </r>
  </si>
  <si>
    <t>Nombre de communiqués de presse  par la société civile/ Nombre d'évènements organisés avec l'EITI</t>
  </si>
  <si>
    <t>SE, OSC/CN</t>
  </si>
  <si>
    <r>
      <t xml:space="preserve">Organiser des ateliers nationaux et régionaux de formation pour les OSC </t>
    </r>
    <r>
      <rPr>
        <b/>
        <sz val="11"/>
        <color theme="1"/>
        <rFont val="Arial"/>
        <family val="2"/>
      </rPr>
      <t>(inclure dans les ateliers/sensibilitaiton des regions minieres</t>
    </r>
  </si>
  <si>
    <t>Nombre d'OSC formé</t>
  </si>
  <si>
    <t>Finaliser la selection des entites pour les postes vacants au sein du Comité National</t>
  </si>
  <si>
    <t>Désignation de tous les représentants des OSCs</t>
  </si>
  <si>
    <t>SE, OSC</t>
  </si>
  <si>
    <t>Mettre en oeuvre le Plan d'Action pour le collège de la Société civile</t>
  </si>
  <si>
    <t>1.4 Gouvernance du Groupe Multipartite</t>
  </si>
  <si>
    <t>Assurer le bon fonctionnement du Groupe Multipartite</t>
  </si>
  <si>
    <t>Revoir les documents relatifs a l'institutionalisation de l'EITI et le reglement interieur afin de prendre en compte l'equilibre homme - femme, les consultations tournantes par mail…</t>
  </si>
  <si>
    <t>Reglement interieur mis a jour</t>
  </si>
  <si>
    <t>Champion, CN, SE</t>
  </si>
  <si>
    <t>Etudier les facteurs de motivation des membres (indemnités, représentativité,…)</t>
  </si>
  <si>
    <t>Politique d'Indemnités de réunion validée</t>
  </si>
  <si>
    <t>Activite commence depuis PTA 2018/2019</t>
  </si>
  <si>
    <t>Effectuer l'inventaire des equipements/materiels octroyes au Secretariat Executif</t>
  </si>
  <si>
    <t>Liste dinventaire a jour</t>
  </si>
  <si>
    <t xml:space="preserve"> SEI</t>
  </si>
  <si>
    <t>Realiser l'audit financier et organisationnel du Secretariat Executif</t>
  </si>
  <si>
    <t>Amelioration du fonctionnement du Secretariat Executif</t>
  </si>
  <si>
    <t>SEI, Auditeur independant</t>
  </si>
  <si>
    <t>Recruter le Secretaire Executif</t>
  </si>
  <si>
    <t>Recrutement effectif fin Mars, 2020</t>
  </si>
  <si>
    <t>CN, SEI</t>
  </si>
  <si>
    <t>Poursuivre les actions de communications au niveau national et surtout dans les regions/communes impactees par les projets extractifs</t>
  </si>
  <si>
    <t>Communiqués de presse. Debats televises, panneaux…</t>
  </si>
  <si>
    <t>Activite commencee depuis 2016</t>
  </si>
  <si>
    <t>Bonne gouvernance du Secretariat Executif</t>
  </si>
  <si>
    <t>Assurer la liaison avec le Secrétariat International EITI</t>
  </si>
  <si>
    <t>Paiement de la participation de Madagascar</t>
  </si>
  <si>
    <t>1.5 Plan de travail</t>
  </si>
  <si>
    <t>Avoir un bon plan de travail</t>
  </si>
  <si>
    <t>Finaliser le Plan de Travail 2020, a faire approuver par le CN</t>
  </si>
  <si>
    <t>Publication du PTA 2020 sur le site web</t>
  </si>
  <si>
    <t>Chercher un financement aupres des bailleurs et des partenaires techniques et financiers</t>
  </si>
  <si>
    <t>Financement des activités du PTA 2020</t>
  </si>
  <si>
    <t>Champion,MEF, SE, CN, PTF</t>
  </si>
  <si>
    <t>Financement devrait etre en place a fin Mars, 2020</t>
  </si>
  <si>
    <t>2.2 Octroi des licenses et des contrats</t>
  </si>
  <si>
    <t>Mettre à la disposition du public les critères techniques et financiers pour les octrois de licences</t>
  </si>
  <si>
    <t>Faire suivi de la mise en oeuvre des recommandations du rapport sur le diagnostic du Bureau du Cadastre Minier (BCMM)</t>
  </si>
  <si>
    <t>Rapport d'evaluation du progres realise sur la mise en oeuvre des recommandations</t>
  </si>
  <si>
    <t>Champion, BCMM, OMNIS, SE, CN</t>
  </si>
  <si>
    <t>Programmer les actions pour renforcer la divulgation systematique</t>
  </si>
  <si>
    <t>Acces facile aux informations</t>
  </si>
  <si>
    <t>SE, CN, Champion</t>
  </si>
  <si>
    <t>2.3 Registre des licenses</t>
  </si>
  <si>
    <t>Mettre en place le registre des licenses pour le secteur pétrolier</t>
  </si>
  <si>
    <t>Etablir un registre à partir de la base de données au niveau de l’OMNIS - prevoir le calendrier pour la mise a disposition gratuite des informations par voie electronique</t>
  </si>
  <si>
    <t>Registre mis en place</t>
  </si>
  <si>
    <t>MMRS, OMNIS</t>
  </si>
  <si>
    <t>Activite recommencee depuis PTA 2018/2019</t>
  </si>
  <si>
    <t>Continuer la mise à jour et la gestion du Cadastre en ligne du BCMM</t>
  </si>
  <si>
    <t>Registre mis à jour</t>
  </si>
  <si>
    <t>MMRS, BCMM</t>
  </si>
  <si>
    <t>2.4 Contrats</t>
  </si>
  <si>
    <t>Clarifier la politique du gouvernement au sujet de la divulgation des contrats</t>
  </si>
  <si>
    <t>Organiser des réunions avec les parties prenantes sur la divulgation des contrats</t>
  </si>
  <si>
    <t>Déclaration publique de la politique de l'Etat sur la publication des contrats</t>
  </si>
  <si>
    <t>Champion, MMRS, Gouvernement, CN</t>
  </si>
  <si>
    <t>Elaborer un plan de divulgation des contrats a compter du 1er Janvier, 2021</t>
  </si>
  <si>
    <t>Divulgation effective des contrats au 1er Janvier, 2021</t>
  </si>
  <si>
    <t>2.5 Propriété effective</t>
  </si>
  <si>
    <t>Divulguer les proprietaires effectifs a compter du 1e Janvier, 2020</t>
  </si>
  <si>
    <t>Soumettre le projet de Decret pour adoption, au Conseil du Gouvernment</t>
  </si>
  <si>
    <t>Adoption du décret</t>
  </si>
  <si>
    <t>Activite commencee en 2019</t>
  </si>
  <si>
    <t>Mettre en place une cellule de collecte des données à jour au niveau de l'administration (Exercice N-1)</t>
  </si>
  <si>
    <t>Données systématiques</t>
  </si>
  <si>
    <t>Faciliter le contact avec les entites declarantes</t>
  </si>
  <si>
    <t xml:space="preserve"> Éditer et mettre a jour periodiquement un annuaire des contacts des sociétés extractives et  entités gouvernementales/regies financieres. Inclure les principales sociétés extractives et entités gouvernementales</t>
  </si>
  <si>
    <t>Contacts a jour des entites declarantes lors des travaux de reconciliation 2019</t>
  </si>
  <si>
    <t>4.9 Qualité des données</t>
  </si>
  <si>
    <t xml:space="preserve">Améliorer la fiabilité des données des Rapports de réconciliation EITI </t>
  </si>
  <si>
    <t>Mettre en œuvre le protocole d'accord avec la Cour des compte dans la réalisation des prochains rapports de réconciliation EITI</t>
  </si>
  <si>
    <t>Donnees de l'administration fiables</t>
  </si>
  <si>
    <t>Cour des comptes, CN, SE, AI</t>
  </si>
  <si>
    <t>Créer un logiciel en ligne par le BCMM qui serait consultable par les communes à travers un identifiant</t>
  </si>
  <si>
    <t>Liens web sur l’état des transferts du BCMM</t>
  </si>
  <si>
    <t xml:space="preserve"> SE - A VOIR AVEC LE BCMM</t>
  </si>
  <si>
    <t>Favoriser les debats publics</t>
  </si>
  <si>
    <t xml:space="preserve">Publier sur le site web de l'EITI Madagascar les résultats des Rapports de réconciliation EITI en format données ouvertes (xlsx or csv) </t>
  </si>
  <si>
    <t>Liens web sur les données ouvertes</t>
  </si>
  <si>
    <t>7.4 Résultats et impacts de la mise en œuvre</t>
  </si>
  <si>
    <t>Améliorer les résultats et les impacts de l'EITI à Madagascar</t>
  </si>
  <si>
    <t>Prendre une ou deux recommandations pertinente de l’administrateur indépendant et les transformer en une réforme gagnante</t>
  </si>
  <si>
    <t>Publication sur les résultats et les impacts</t>
  </si>
  <si>
    <t>Activite non commencee</t>
  </si>
  <si>
    <t>Suivre les progres effectues par rapport aux exigences</t>
  </si>
  <si>
    <t xml:space="preserve">Elaborer le rapport annuel d'avancement </t>
  </si>
  <si>
    <t xml:space="preserve">Publication du rapport annuel d'avancement </t>
  </si>
  <si>
    <t xml:space="preserve">Consulter les parties prenantes sur le rapport annuel d’avancement </t>
  </si>
  <si>
    <t>Atelier de consultation sur le rapport annuel d'avancement</t>
  </si>
  <si>
    <t>Continuer le suivi des recommandations issues du rapport sur le diagnostic des informations géo scientifiques</t>
  </si>
  <si>
    <t>Rapport de suivi</t>
  </si>
  <si>
    <t>MMRS, SE, CN</t>
  </si>
  <si>
    <t>Mettre en place une procedure de declaration afin de garantir la qualite des informations conformement a l'exigence 4.9</t>
  </si>
  <si>
    <t>Utilisation adequate des revenus provenant des industries extractives</t>
  </si>
  <si>
    <t>Mise en oeuvres de la propriete effective</t>
  </si>
  <si>
    <t>Decret applique</t>
  </si>
  <si>
    <t>Transparence dans les activites d'exploration - Travaux d'exploration detailles</t>
  </si>
  <si>
    <t>Details des paiements par permis/licence don’t les Frais d'Administration</t>
  </si>
  <si>
    <t>Realisation du rapport de reconciliation relatif a l'exercice 2019</t>
  </si>
  <si>
    <t>Rapports de réconciliation 2019 publie a temps</t>
  </si>
  <si>
    <t>A compter du 1er Juin, 2020</t>
  </si>
  <si>
    <t>Recrutement du Webmaster pour le site web et Liens web disponible et Rapports de réconciliation EITI</t>
  </si>
  <si>
    <t>Promotion et appui de la mise en oeuvre du budget participatifs dans trois zones minieres/petrolieres (Toliara, Tsimiroro, Nord de Mcar)</t>
  </si>
  <si>
    <t>Amelioration des informations sur les depenses sociales</t>
  </si>
  <si>
    <t>A integrer dans le rapport de reconciliation 2019</t>
  </si>
  <si>
    <t>PLAN DE TRAVAIL ANNUEL 2020 AUTRES ACTIVITES - SUIVI</t>
  </si>
  <si>
    <t>\</t>
  </si>
  <si>
    <t>Déblocage d'un fonds pour l'EITI Madagascar de la part de l'OMNIS, BCMM, ANOR, CNM….</t>
  </si>
  <si>
    <t>Voir la possibilite de réaffectation d’une partie des Frais de formation (OMNIS/Frais d'Administration (OMNIS/BCMM/ANOR/CNM) pour les activités de renforcement de capacité de l’EITI et l'inscrire dans le code minier</t>
  </si>
  <si>
    <t>Nombre d'ateliers de formation réalisés au niveau central et regional</t>
  </si>
  <si>
    <t>Mettre en place un mecanisme pour sensibiliser les entreprises a contribuer au financement des activités de l'EITI Madagascar</t>
  </si>
  <si>
    <t>Former le personnel detache du MMRS, les membres du Comite National sur les attentes du Secretariat Executif et la norme EITI</t>
  </si>
  <si>
    <t>Organiser un atelier pour analyser et debattre le contenu du rapport de reconciliation</t>
  </si>
  <si>
    <t>Rapport sur les debats relatifs aux informations publiees dans le rapport de reconciliation</t>
  </si>
  <si>
    <t>SE, CN, AI, autres parties prenantes</t>
  </si>
  <si>
    <t>Assurer le bon fonctionnement du Secretariat Executif</t>
  </si>
  <si>
    <t>Paiement des salaires, fournitures de bureau, frais de communications…</t>
  </si>
  <si>
    <t>CN,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</si>
</sst>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</font>
    <font>
      <b/>
      <sz val="36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Symbol"/>
      <family val="1"/>
      <charset val="2"/>
    </font>
    <font>
      <b/>
      <sz val="4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9" xfId="0" applyFont="1" applyBorder="1"/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/>
    <xf numFmtId="0" fontId="2" fillId="0" borderId="13" xfId="0" applyFont="1" applyFill="1" applyBorder="1"/>
    <xf numFmtId="0" fontId="5" fillId="0" borderId="15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0" borderId="14" xfId="0" applyFont="1" applyBorder="1"/>
    <xf numFmtId="0" fontId="2" fillId="0" borderId="14" xfId="0" applyFont="1" applyFill="1" applyBorder="1"/>
    <xf numFmtId="0" fontId="5" fillId="0" borderId="16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/>
    <xf numFmtId="0" fontId="2" fillId="0" borderId="11" xfId="0" applyFont="1" applyFill="1" applyBorder="1"/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/>
    <xf numFmtId="0" fontId="2" fillId="0" borderId="17" xfId="0" applyFont="1" applyFill="1" applyBorder="1"/>
    <xf numFmtId="0" fontId="5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3" borderId="14" xfId="0" applyFont="1" applyFill="1" applyBorder="1" applyAlignment="1">
      <alignment vertical="top" wrapText="1"/>
    </xf>
    <xf numFmtId="0" fontId="2" fillId="0" borderId="6" xfId="0" applyFont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/>
    <xf numFmtId="0" fontId="2" fillId="0" borderId="6" xfId="0" applyFont="1" applyFill="1" applyBorder="1"/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3" fontId="10" fillId="2" borderId="1" xfId="2" applyNumberFormat="1" applyFont="1" applyFill="1" applyBorder="1" applyAlignment="1">
      <alignment horizontal="left" vertical="top" wrapText="1"/>
    </xf>
    <xf numFmtId="3" fontId="2" fillId="0" borderId="1" xfId="0" applyNumberFormat="1" applyFont="1" applyBorder="1"/>
    <xf numFmtId="0" fontId="2" fillId="0" borderId="2" xfId="0" applyFont="1" applyBorder="1" applyAlignment="1">
      <alignment horizontal="justify" vertical="top"/>
    </xf>
    <xf numFmtId="0" fontId="2" fillId="3" borderId="18" xfId="0" applyFont="1" applyFill="1" applyBorder="1" applyAlignment="1">
      <alignment vertical="top" wrapText="1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Fill="1" applyBorder="1"/>
    <xf numFmtId="0" fontId="2" fillId="3" borderId="2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justify" vertical="top"/>
    </xf>
    <xf numFmtId="0" fontId="2" fillId="3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/>
    <xf numFmtId="3" fontId="2" fillId="0" borderId="19" xfId="0" applyNumberFormat="1" applyFont="1" applyBorder="1"/>
    <xf numFmtId="0" fontId="2" fillId="0" borderId="19" xfId="0" applyFont="1" applyFill="1" applyBorder="1"/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0" borderId="10" xfId="0" applyFont="1" applyBorder="1"/>
    <xf numFmtId="0" fontId="2" fillId="0" borderId="10" xfId="0" applyFont="1" applyFill="1" applyBorder="1"/>
    <xf numFmtId="0" fontId="2" fillId="0" borderId="20" xfId="0" applyFont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10" fillId="0" borderId="0" xfId="2" applyNumberFormat="1" applyFont="1" applyBorder="1" applyAlignment="1">
      <alignment horizontal="left" vertical="top" wrapText="1"/>
    </xf>
    <xf numFmtId="3" fontId="10" fillId="0" borderId="10" xfId="2" applyNumberFormat="1" applyFont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3" fontId="11" fillId="3" borderId="6" xfId="2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165" fontId="2" fillId="0" borderId="6" xfId="1" applyNumberFormat="1" applyFont="1" applyBorder="1"/>
    <xf numFmtId="0" fontId="2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5" fontId="2" fillId="0" borderId="1" xfId="1" applyNumberFormat="1" applyFont="1" applyBorder="1"/>
    <xf numFmtId="3" fontId="11" fillId="2" borderId="1" xfId="2" applyNumberFormat="1" applyFont="1" applyFill="1" applyBorder="1" applyAlignment="1">
      <alignment horizontal="left" vertical="top" wrapText="1"/>
    </xf>
    <xf numFmtId="3" fontId="11" fillId="3" borderId="1" xfId="2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/>
    </xf>
    <xf numFmtId="0" fontId="2" fillId="2" borderId="19" xfId="0" applyFont="1" applyFill="1" applyBorder="1" applyAlignment="1">
      <alignment vertical="top" wrapText="1"/>
    </xf>
    <xf numFmtId="0" fontId="8" fillId="0" borderId="2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top"/>
    </xf>
    <xf numFmtId="3" fontId="2" fillId="0" borderId="14" xfId="0" applyNumberFormat="1" applyFont="1" applyBorder="1"/>
    <xf numFmtId="0" fontId="8" fillId="0" borderId="1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/>
    <xf numFmtId="0" fontId="2" fillId="0" borderId="25" xfId="0" applyFont="1" applyFill="1" applyBorder="1"/>
    <xf numFmtId="0" fontId="2" fillId="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65" fontId="12" fillId="0" borderId="6" xfId="1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left" vertical="top"/>
    </xf>
    <xf numFmtId="0" fontId="5" fillId="0" borderId="0" xfId="0" applyFont="1"/>
    <xf numFmtId="0" fontId="2" fillId="3" borderId="0" xfId="0" applyFont="1" applyFill="1" applyAlignment="1">
      <alignment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center" wrapText="1"/>
    </xf>
    <xf numFmtId="0" fontId="2" fillId="4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3" fontId="2" fillId="0" borderId="6" xfId="0" applyNumberFormat="1" applyFont="1" applyBorder="1"/>
    <xf numFmtId="0" fontId="2" fillId="0" borderId="0" xfId="0" applyFont="1" applyBorder="1"/>
    <xf numFmtId="0" fontId="2" fillId="3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3" fontId="2" fillId="0" borderId="25" xfId="0" applyNumberFormat="1" applyFont="1" applyBorder="1"/>
    <xf numFmtId="0" fontId="2" fillId="0" borderId="12" xfId="0" applyFont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3" fontId="2" fillId="0" borderId="13" xfId="0" applyNumberFormat="1" applyFont="1" applyBorder="1"/>
    <xf numFmtId="0" fontId="2" fillId="2" borderId="6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4" fillId="0" borderId="10" xfId="0" applyFont="1" applyBorder="1" applyAlignment="1">
      <alignment horizontal="center" vertical="center" textRotation="90" wrapText="1"/>
    </xf>
    <xf numFmtId="3" fontId="10" fillId="3" borderId="25" xfId="2" applyNumberFormat="1" applyFont="1" applyFill="1" applyBorder="1" applyAlignment="1">
      <alignment horizontal="left" vertical="top" wrapText="1"/>
    </xf>
    <xf numFmtId="3" fontId="10" fillId="0" borderId="25" xfId="2" applyNumberFormat="1" applyFont="1" applyBorder="1" applyAlignment="1">
      <alignment vertical="top" wrapText="1"/>
    </xf>
    <xf numFmtId="0" fontId="10" fillId="3" borderId="25" xfId="2" applyFont="1" applyFill="1" applyBorder="1" applyAlignment="1">
      <alignment horizontal="left" vertical="top" wrapText="1"/>
    </xf>
    <xf numFmtId="165" fontId="2" fillId="0" borderId="25" xfId="1" applyNumberFormat="1" applyFont="1" applyBorder="1"/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165" fontId="2" fillId="0" borderId="25" xfId="1" applyNumberFormat="1" applyFont="1" applyBorder="1" applyAlignment="1">
      <alignment horizontal="right"/>
    </xf>
    <xf numFmtId="0" fontId="2" fillId="3" borderId="13" xfId="0" quotePrefix="1" applyFont="1" applyFill="1" applyBorder="1" applyAlignment="1">
      <alignment horizontal="left" vertical="top" wrapText="1"/>
    </xf>
    <xf numFmtId="165" fontId="2" fillId="0" borderId="13" xfId="1" applyNumberFormat="1" applyFont="1" applyBorder="1" applyAlignment="1">
      <alignment horizontal="right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justify" vertical="top"/>
    </xf>
    <xf numFmtId="0" fontId="2" fillId="2" borderId="17" xfId="0" applyFont="1" applyFill="1" applyBorder="1" applyAlignment="1">
      <alignment horizontal="left" vertical="top" wrapText="1"/>
    </xf>
    <xf numFmtId="3" fontId="2" fillId="0" borderId="17" xfId="0" applyNumberFormat="1" applyFont="1" applyBorder="1"/>
    <xf numFmtId="3" fontId="10" fillId="0" borderId="17" xfId="2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11" fillId="0" borderId="1" xfId="0" applyNumberFormat="1" applyFont="1" applyFill="1" applyBorder="1"/>
    <xf numFmtId="165" fontId="12" fillId="0" borderId="6" xfId="1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19" fillId="0" borderId="1" xfId="1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3" xfId="2" xr:uid="{00000000-0005-0000-0000-000002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2</xdr:row>
      <xdr:rowOff>43651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42060" cy="630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2</xdr:row>
      <xdr:rowOff>43651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42060" cy="630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2"/>
  <sheetViews>
    <sheetView zoomScale="82" zoomScaleNormal="100" workbookViewId="0">
      <pane xSplit="1" ySplit="5" topLeftCell="C42" activePane="bottomRight" state="frozen"/>
      <selection pane="topRight" activeCell="B1" sqref="B1"/>
      <selection pane="bottomLeft" activeCell="A6" sqref="A6"/>
      <selection pane="bottomRight" activeCell="J56" sqref="J56"/>
    </sheetView>
  </sheetViews>
  <sheetFormatPr baseColWidth="10" defaultColWidth="9.109375" defaultRowHeight="13.8" x14ac:dyDescent="0.25"/>
  <cols>
    <col min="1" max="1" width="17.109375" style="141" customWidth="1"/>
    <col min="2" max="2" width="19" style="128" customWidth="1"/>
    <col min="3" max="3" width="4.88671875" style="1" customWidth="1"/>
    <col min="4" max="4" width="20.109375" style="1" customWidth="1"/>
    <col min="5" max="5" width="43.44140625" style="148" customWidth="1"/>
    <col min="6" max="6" width="21.6640625" style="1" customWidth="1"/>
    <col min="7" max="7" width="19.88671875" style="1" customWidth="1"/>
    <col min="8" max="8" width="20" style="143" customWidth="1"/>
    <col min="9" max="9" width="18" style="1" customWidth="1"/>
    <col min="10" max="10" width="16.88671875" style="1" customWidth="1"/>
    <col min="11" max="11" width="14.88671875" style="1" bestFit="1" customWidth="1"/>
    <col min="12" max="12" width="8.21875" style="1" bestFit="1" customWidth="1"/>
    <col min="13" max="13" width="8.109375" style="1" bestFit="1" customWidth="1"/>
    <col min="14" max="14" width="8.88671875" style="1" bestFit="1" customWidth="1"/>
    <col min="15" max="16384" width="9.109375" style="1"/>
  </cols>
  <sheetData>
    <row r="2" spans="1:17" ht="32.25" customHeight="1" x14ac:dyDescent="0.25">
      <c r="A2" s="1"/>
      <c r="B2" s="2"/>
      <c r="C2" s="224" t="s">
        <v>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3"/>
      <c r="P2" s="3"/>
      <c r="Q2" s="3"/>
    </row>
    <row r="3" spans="1:17" ht="32.25" customHeight="1" x14ac:dyDescent="0.25">
      <c r="A3" s="1"/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6" customFormat="1" ht="15" customHeight="1" x14ac:dyDescent="0.3">
      <c r="A4" s="5" t="s">
        <v>1</v>
      </c>
      <c r="B4" s="225" t="s">
        <v>2</v>
      </c>
      <c r="C4" s="227" t="s">
        <v>3</v>
      </c>
      <c r="D4" s="227" t="s">
        <v>4</v>
      </c>
      <c r="E4" s="227" t="s">
        <v>5</v>
      </c>
      <c r="F4" s="225" t="s">
        <v>6</v>
      </c>
      <c r="G4" s="225" t="s">
        <v>7</v>
      </c>
      <c r="H4" s="225" t="s">
        <v>8</v>
      </c>
      <c r="I4" s="229" t="s">
        <v>9</v>
      </c>
      <c r="J4" s="230"/>
      <c r="K4" s="231"/>
      <c r="L4" s="229" t="s">
        <v>10</v>
      </c>
      <c r="M4" s="230"/>
      <c r="N4" s="230"/>
    </row>
    <row r="5" spans="1:17" s="9" customFormat="1" ht="25.2" customHeight="1" thickBot="1" x14ac:dyDescent="0.35">
      <c r="A5" s="7"/>
      <c r="B5" s="226"/>
      <c r="C5" s="228"/>
      <c r="D5" s="228"/>
      <c r="E5" s="228"/>
      <c r="F5" s="226"/>
      <c r="G5" s="226"/>
      <c r="H5" s="226"/>
      <c r="I5" s="5" t="s">
        <v>11</v>
      </c>
      <c r="J5" s="5" t="s">
        <v>12</v>
      </c>
      <c r="K5" s="5" t="s">
        <v>13</v>
      </c>
      <c r="L5" s="8"/>
      <c r="M5" s="8"/>
      <c r="N5" s="8"/>
    </row>
    <row r="6" spans="1:17" ht="42" customHeight="1" thickTop="1" thickBot="1" x14ac:dyDescent="0.3">
      <c r="A6" s="214" t="s">
        <v>14</v>
      </c>
      <c r="B6" s="10" t="s">
        <v>15</v>
      </c>
      <c r="C6" s="11">
        <v>1</v>
      </c>
      <c r="D6" s="11" t="s">
        <v>16</v>
      </c>
      <c r="E6" s="12" t="s">
        <v>17</v>
      </c>
      <c r="F6" s="11" t="s">
        <v>18</v>
      </c>
      <c r="G6" s="11" t="s">
        <v>19</v>
      </c>
      <c r="H6" s="12" t="s">
        <v>20</v>
      </c>
      <c r="I6" s="13"/>
      <c r="J6" s="13"/>
      <c r="K6" s="13"/>
      <c r="L6" s="13"/>
      <c r="M6" s="13"/>
      <c r="N6" s="13"/>
    </row>
    <row r="7" spans="1:17" ht="28.2" thickBot="1" x14ac:dyDescent="0.3">
      <c r="A7" s="215"/>
      <c r="B7" s="14"/>
      <c r="C7" s="15">
        <v>2</v>
      </c>
      <c r="D7" s="16" t="s">
        <v>288</v>
      </c>
      <c r="E7" s="17" t="s">
        <v>17</v>
      </c>
      <c r="F7" s="18" t="s">
        <v>289</v>
      </c>
      <c r="G7" s="19" t="s">
        <v>23</v>
      </c>
      <c r="H7" s="17" t="s">
        <v>20</v>
      </c>
      <c r="I7" s="20"/>
      <c r="J7" s="20"/>
      <c r="K7" s="20"/>
      <c r="L7" s="20"/>
      <c r="M7" s="20"/>
      <c r="N7" s="21"/>
    </row>
    <row r="8" spans="1:17" ht="70.2" thickTop="1" thickBot="1" x14ac:dyDescent="0.3">
      <c r="A8" s="216"/>
      <c r="B8" s="22" t="s">
        <v>24</v>
      </c>
      <c r="C8" s="23">
        <v>3</v>
      </c>
      <c r="D8" s="23" t="s">
        <v>25</v>
      </c>
      <c r="E8" s="24" t="s">
        <v>17</v>
      </c>
      <c r="F8" s="25" t="s">
        <v>26</v>
      </c>
      <c r="G8" s="25" t="s">
        <v>27</v>
      </c>
      <c r="H8" s="26" t="s">
        <v>28</v>
      </c>
      <c r="I8" s="27"/>
      <c r="J8" s="27"/>
      <c r="K8" s="27"/>
      <c r="L8" s="27"/>
      <c r="M8" s="27"/>
      <c r="N8" s="28"/>
    </row>
    <row r="9" spans="1:17" ht="79.05" customHeight="1" thickTop="1" thickBot="1" x14ac:dyDescent="0.3">
      <c r="A9" s="217" t="s">
        <v>29</v>
      </c>
      <c r="B9" s="29" t="s">
        <v>30</v>
      </c>
      <c r="C9" s="16">
        <v>4</v>
      </c>
      <c r="D9" s="16" t="s">
        <v>31</v>
      </c>
      <c r="E9" s="30" t="s">
        <v>17</v>
      </c>
      <c r="F9" s="31" t="s">
        <v>290</v>
      </c>
      <c r="G9" s="32" t="s">
        <v>19</v>
      </c>
      <c r="H9" s="30" t="s">
        <v>20</v>
      </c>
      <c r="I9" s="33"/>
      <c r="J9" s="33"/>
      <c r="K9" s="33"/>
      <c r="L9" s="33"/>
      <c r="M9" s="33"/>
      <c r="N9" s="34"/>
    </row>
    <row r="10" spans="1:17" ht="42" thickBot="1" x14ac:dyDescent="0.3">
      <c r="A10" s="218"/>
      <c r="B10" s="35" t="s">
        <v>32</v>
      </c>
      <c r="C10" s="36">
        <v>5</v>
      </c>
      <c r="D10" s="37" t="s">
        <v>33</v>
      </c>
      <c r="E10" s="38" t="s">
        <v>17</v>
      </c>
      <c r="F10" s="37" t="s">
        <v>34</v>
      </c>
      <c r="G10" s="39" t="s">
        <v>19</v>
      </c>
      <c r="H10" s="38" t="s">
        <v>35</v>
      </c>
      <c r="I10" s="40"/>
      <c r="J10" s="40"/>
      <c r="K10" s="40"/>
      <c r="L10" s="40"/>
      <c r="M10" s="40"/>
      <c r="N10" s="41"/>
    </row>
    <row r="11" spans="1:17" ht="111" thickBot="1" x14ac:dyDescent="0.3">
      <c r="A11" s="219"/>
      <c r="B11" s="42" t="s">
        <v>36</v>
      </c>
      <c r="C11" s="25">
        <v>6</v>
      </c>
      <c r="D11" s="43" t="s">
        <v>37</v>
      </c>
      <c r="E11" s="26" t="s">
        <v>17</v>
      </c>
      <c r="F11" s="43" t="s">
        <v>34</v>
      </c>
      <c r="G11" s="44" t="s">
        <v>38</v>
      </c>
      <c r="H11" s="45" t="s">
        <v>35</v>
      </c>
      <c r="I11" s="27"/>
      <c r="J11" s="27"/>
      <c r="K11" s="27"/>
      <c r="L11" s="27"/>
      <c r="M11" s="27"/>
      <c r="N11" s="28"/>
    </row>
    <row r="12" spans="1:17" ht="100.5" customHeight="1" thickTop="1" x14ac:dyDescent="0.25">
      <c r="A12" s="207" t="s">
        <v>39</v>
      </c>
      <c r="B12" s="204" t="s">
        <v>40</v>
      </c>
      <c r="C12" s="46">
        <v>7</v>
      </c>
      <c r="D12" s="47" t="s">
        <v>41</v>
      </c>
      <c r="E12" s="48" t="s">
        <v>17</v>
      </c>
      <c r="F12" s="49" t="s">
        <v>42</v>
      </c>
      <c r="G12" s="50" t="s">
        <v>19</v>
      </c>
      <c r="H12" s="48" t="s">
        <v>20</v>
      </c>
      <c r="I12" s="51"/>
      <c r="J12" s="51"/>
      <c r="K12" s="51"/>
      <c r="L12" s="51"/>
      <c r="M12" s="52"/>
      <c r="N12" s="52"/>
    </row>
    <row r="13" spans="1:17" ht="104.7" customHeight="1" x14ac:dyDescent="0.25">
      <c r="A13" s="208"/>
      <c r="B13" s="210"/>
      <c r="C13" s="46">
        <v>8</v>
      </c>
      <c r="D13" s="46" t="s">
        <v>43</v>
      </c>
      <c r="E13" s="48" t="s">
        <v>17</v>
      </c>
      <c r="F13" s="49" t="s">
        <v>44</v>
      </c>
      <c r="G13" s="50" t="s">
        <v>38</v>
      </c>
      <c r="H13" s="48" t="s">
        <v>20</v>
      </c>
      <c r="I13" s="51"/>
      <c r="J13" s="51"/>
      <c r="K13" s="51"/>
      <c r="L13" s="51"/>
      <c r="M13" s="52"/>
      <c r="N13" s="52"/>
    </row>
    <row r="14" spans="1:17" ht="27.6" x14ac:dyDescent="0.25">
      <c r="A14" s="208"/>
      <c r="B14" s="53" t="s">
        <v>45</v>
      </c>
      <c r="C14" s="54"/>
      <c r="D14" s="54" t="s">
        <v>46</v>
      </c>
      <c r="E14" s="55" t="s">
        <v>46</v>
      </c>
      <c r="F14" s="56" t="s">
        <v>46</v>
      </c>
      <c r="G14" s="57" t="s">
        <v>46</v>
      </c>
      <c r="H14" s="55"/>
      <c r="I14" s="58"/>
      <c r="J14" s="58"/>
      <c r="K14" s="58"/>
      <c r="L14" s="58"/>
      <c r="M14" s="59"/>
      <c r="N14" s="59"/>
    </row>
    <row r="15" spans="1:17" ht="55.2" x14ac:dyDescent="0.25">
      <c r="A15" s="208"/>
      <c r="B15" s="53" t="s">
        <v>47</v>
      </c>
      <c r="C15" s="54"/>
      <c r="D15" s="56" t="s">
        <v>48</v>
      </c>
      <c r="E15" s="60" t="s">
        <v>49</v>
      </c>
      <c r="F15" s="56" t="s">
        <v>50</v>
      </c>
      <c r="G15" s="57" t="s">
        <v>51</v>
      </c>
      <c r="H15" s="60" t="s">
        <v>28</v>
      </c>
      <c r="I15" s="58"/>
      <c r="J15" s="58"/>
      <c r="K15" s="58"/>
      <c r="L15" s="58"/>
      <c r="M15" s="59"/>
      <c r="N15" s="59"/>
    </row>
    <row r="16" spans="1:17" ht="82.8" x14ac:dyDescent="0.25">
      <c r="A16" s="208"/>
      <c r="B16" s="213" t="s">
        <v>52</v>
      </c>
      <c r="C16" s="56">
        <v>9</v>
      </c>
      <c r="D16" s="56" t="s">
        <v>53</v>
      </c>
      <c r="E16" s="60" t="s">
        <v>49</v>
      </c>
      <c r="F16" s="56" t="s">
        <v>54</v>
      </c>
      <c r="G16" s="55" t="s">
        <v>55</v>
      </c>
      <c r="H16" s="60" t="s">
        <v>56</v>
      </c>
      <c r="J16" s="58"/>
      <c r="K16" s="58"/>
      <c r="L16" s="58"/>
      <c r="M16" s="59"/>
      <c r="N16" s="59"/>
    </row>
    <row r="17" spans="1:14" ht="98.55" customHeight="1" x14ac:dyDescent="0.25">
      <c r="A17" s="208"/>
      <c r="B17" s="210"/>
      <c r="C17" s="61"/>
      <c r="D17" s="61" t="s">
        <v>57</v>
      </c>
      <c r="E17" s="62" t="s">
        <v>49</v>
      </c>
      <c r="F17" s="56" t="s">
        <v>58</v>
      </c>
      <c r="G17" s="55" t="s">
        <v>59</v>
      </c>
      <c r="H17" s="62" t="s">
        <v>20</v>
      </c>
      <c r="J17" s="58"/>
      <c r="K17" s="58"/>
      <c r="L17" s="58"/>
      <c r="M17" s="59"/>
      <c r="N17" s="59"/>
    </row>
    <row r="18" spans="1:14" ht="69" x14ac:dyDescent="0.25">
      <c r="A18" s="208"/>
      <c r="B18" s="63" t="s">
        <v>60</v>
      </c>
      <c r="C18" s="55">
        <v>10</v>
      </c>
      <c r="D18" s="64" t="s">
        <v>61</v>
      </c>
      <c r="E18" s="60" t="s">
        <v>49</v>
      </c>
      <c r="F18" s="56" t="s">
        <v>62</v>
      </c>
      <c r="G18" s="55" t="s">
        <v>63</v>
      </c>
      <c r="H18" s="60" t="s">
        <v>56</v>
      </c>
      <c r="I18" s="58"/>
      <c r="J18" s="58"/>
      <c r="K18" s="58"/>
      <c r="L18" s="58"/>
      <c r="M18" s="59"/>
      <c r="N18" s="59"/>
    </row>
    <row r="19" spans="1:14" ht="57" customHeight="1" x14ac:dyDescent="0.25">
      <c r="A19" s="208"/>
      <c r="B19" s="213" t="s">
        <v>64</v>
      </c>
      <c r="C19" s="65">
        <v>11</v>
      </c>
      <c r="D19" s="55" t="s">
        <v>65</v>
      </c>
      <c r="E19" s="66" t="s">
        <v>49</v>
      </c>
      <c r="F19" s="56" t="s">
        <v>66</v>
      </c>
      <c r="G19" s="57" t="s">
        <v>67</v>
      </c>
      <c r="H19" s="60" t="s">
        <v>28</v>
      </c>
      <c r="I19" s="58"/>
      <c r="J19" s="58"/>
      <c r="K19" s="58"/>
      <c r="L19" s="58"/>
      <c r="M19" s="59"/>
      <c r="N19" s="59"/>
    </row>
    <row r="20" spans="1:14" ht="74.099999999999994" customHeight="1" x14ac:dyDescent="0.25">
      <c r="A20" s="208"/>
      <c r="B20" s="210"/>
      <c r="C20" s="55">
        <v>12</v>
      </c>
      <c r="D20" s="55" t="s">
        <v>68</v>
      </c>
      <c r="E20" s="60" t="s">
        <v>49</v>
      </c>
      <c r="F20" s="56" t="s">
        <v>69</v>
      </c>
      <c r="G20" s="57" t="s">
        <v>70</v>
      </c>
      <c r="H20" s="60" t="s">
        <v>28</v>
      </c>
      <c r="I20" s="58"/>
      <c r="J20" s="58"/>
      <c r="K20" s="58"/>
      <c r="L20" s="58"/>
      <c r="M20" s="59"/>
      <c r="N20" s="59"/>
    </row>
    <row r="21" spans="1:14" ht="55.2" x14ac:dyDescent="0.25">
      <c r="A21" s="208"/>
      <c r="B21" s="67" t="s">
        <v>71</v>
      </c>
      <c r="C21" s="55">
        <v>13</v>
      </c>
      <c r="D21" s="55" t="s">
        <v>72</v>
      </c>
      <c r="E21" s="60" t="s">
        <v>17</v>
      </c>
      <c r="F21" s="56" t="s">
        <v>291</v>
      </c>
      <c r="G21" s="57" t="s">
        <v>67</v>
      </c>
      <c r="H21" s="60" t="s">
        <v>74</v>
      </c>
      <c r="I21" s="58"/>
      <c r="J21" s="58"/>
      <c r="K21" s="58"/>
      <c r="L21" s="58"/>
      <c r="M21" s="59"/>
      <c r="N21" s="59"/>
    </row>
    <row r="22" spans="1:14" ht="41.4" x14ac:dyDescent="0.25">
      <c r="A22" s="208"/>
      <c r="B22" s="63" t="s">
        <v>75</v>
      </c>
      <c r="C22" s="64">
        <v>14</v>
      </c>
      <c r="D22" s="64" t="s">
        <v>76</v>
      </c>
      <c r="E22" s="68" t="s">
        <v>292</v>
      </c>
      <c r="F22" s="56" t="s">
        <v>293</v>
      </c>
      <c r="G22" s="57" t="s">
        <v>67</v>
      </c>
      <c r="H22" s="62" t="s">
        <v>20</v>
      </c>
      <c r="I22" s="69">
        <v>90000</v>
      </c>
      <c r="J22" s="58"/>
      <c r="K22" s="58"/>
      <c r="L22" s="59" t="s">
        <v>77</v>
      </c>
      <c r="M22" s="59"/>
      <c r="N22" s="59"/>
    </row>
    <row r="23" spans="1:14" ht="55.2" x14ac:dyDescent="0.25">
      <c r="A23" s="208"/>
      <c r="B23" s="221" t="s">
        <v>78</v>
      </c>
      <c r="C23" s="70">
        <v>15</v>
      </c>
      <c r="D23" s="70" t="s">
        <v>65</v>
      </c>
      <c r="E23" s="71" t="s">
        <v>79</v>
      </c>
      <c r="F23" s="61" t="s">
        <v>22</v>
      </c>
      <c r="G23" s="64" t="s">
        <v>19</v>
      </c>
      <c r="H23" s="71" t="s">
        <v>80</v>
      </c>
      <c r="I23" s="72"/>
      <c r="J23" s="73"/>
      <c r="K23" s="73"/>
      <c r="L23" s="72"/>
      <c r="M23" s="74"/>
      <c r="N23" s="74"/>
    </row>
    <row r="24" spans="1:14" ht="41.4" x14ac:dyDescent="0.25">
      <c r="A24" s="208"/>
      <c r="B24" s="222"/>
      <c r="C24" s="70">
        <v>16</v>
      </c>
      <c r="D24" s="70" t="s">
        <v>65</v>
      </c>
      <c r="E24" s="60" t="s">
        <v>81</v>
      </c>
      <c r="F24" s="61" t="s">
        <v>22</v>
      </c>
      <c r="G24" s="64" t="s">
        <v>19</v>
      </c>
      <c r="H24" s="75" t="s">
        <v>28</v>
      </c>
      <c r="I24" s="72"/>
      <c r="J24" s="73"/>
      <c r="K24" s="73"/>
      <c r="L24" s="72"/>
      <c r="M24" s="74"/>
      <c r="N24" s="74"/>
    </row>
    <row r="25" spans="1:14" ht="55.2" x14ac:dyDescent="0.25">
      <c r="A25" s="208"/>
      <c r="B25" s="222"/>
      <c r="C25" s="70">
        <v>17</v>
      </c>
      <c r="D25" s="70"/>
      <c r="E25" s="60" t="s">
        <v>82</v>
      </c>
      <c r="F25" s="61" t="s">
        <v>83</v>
      </c>
      <c r="G25" s="64" t="s">
        <v>84</v>
      </c>
      <c r="H25" s="75" t="s">
        <v>28</v>
      </c>
      <c r="I25" s="72"/>
      <c r="J25" s="73"/>
      <c r="K25" s="73"/>
      <c r="L25" s="72"/>
      <c r="M25" s="72"/>
      <c r="N25" s="74"/>
    </row>
    <row r="26" spans="1:14" ht="27.6" x14ac:dyDescent="0.25">
      <c r="A26" s="208"/>
      <c r="B26" s="222"/>
      <c r="C26" s="70">
        <v>18</v>
      </c>
      <c r="D26" s="70"/>
      <c r="E26" s="60" t="s">
        <v>85</v>
      </c>
      <c r="F26" s="61" t="s">
        <v>83</v>
      </c>
      <c r="G26" s="64" t="s">
        <v>84</v>
      </c>
      <c r="H26" s="75" t="s">
        <v>28</v>
      </c>
      <c r="I26" s="72"/>
      <c r="J26" s="73"/>
      <c r="K26" s="73"/>
      <c r="L26" s="72"/>
      <c r="M26" s="72"/>
      <c r="N26" s="74"/>
    </row>
    <row r="27" spans="1:14" ht="41.4" x14ac:dyDescent="0.25">
      <c r="A27" s="208"/>
      <c r="B27" s="222"/>
      <c r="C27" s="70">
        <v>19</v>
      </c>
      <c r="D27" s="70"/>
      <c r="E27" s="60" t="s">
        <v>86</v>
      </c>
      <c r="F27" s="61" t="s">
        <v>83</v>
      </c>
      <c r="G27" s="64" t="s">
        <v>19</v>
      </c>
      <c r="H27" s="75" t="s">
        <v>28</v>
      </c>
      <c r="I27" s="72"/>
      <c r="J27" s="73"/>
      <c r="K27" s="73"/>
      <c r="L27" s="72"/>
      <c r="M27" s="72"/>
      <c r="N27" s="74"/>
    </row>
    <row r="28" spans="1:14" ht="55.2" x14ac:dyDescent="0.25">
      <c r="A28" s="208"/>
      <c r="B28" s="222"/>
      <c r="C28" s="70">
        <v>20</v>
      </c>
      <c r="D28" s="70"/>
      <c r="E28" s="60" t="s">
        <v>87</v>
      </c>
      <c r="F28" s="61" t="s">
        <v>83</v>
      </c>
      <c r="G28" s="64" t="s">
        <v>19</v>
      </c>
      <c r="H28" s="75" t="s">
        <v>28</v>
      </c>
      <c r="I28" s="72"/>
      <c r="J28" s="73"/>
      <c r="K28" s="73"/>
      <c r="L28" s="72"/>
      <c r="M28" s="72"/>
      <c r="N28" s="74"/>
    </row>
    <row r="29" spans="1:14" ht="83.4" thickBot="1" x14ac:dyDescent="0.3">
      <c r="A29" s="220"/>
      <c r="B29" s="223"/>
      <c r="C29" s="76">
        <v>21</v>
      </c>
      <c r="D29" s="76"/>
      <c r="E29" s="77" t="s">
        <v>88</v>
      </c>
      <c r="F29" s="78" t="s">
        <v>83</v>
      </c>
      <c r="G29" s="79" t="s">
        <v>89</v>
      </c>
      <c r="H29" s="77" t="s">
        <v>28</v>
      </c>
      <c r="I29" s="80"/>
      <c r="J29" s="81"/>
      <c r="K29" s="81"/>
      <c r="L29" s="80"/>
      <c r="M29" s="80"/>
      <c r="N29" s="82"/>
    </row>
    <row r="30" spans="1:14" ht="84.9" customHeight="1" thickTop="1" x14ac:dyDescent="0.25">
      <c r="A30" s="207" t="s">
        <v>90</v>
      </c>
      <c r="B30" s="209" t="s">
        <v>91</v>
      </c>
      <c r="C30" s="83">
        <v>22</v>
      </c>
      <c r="D30" s="83" t="s">
        <v>92</v>
      </c>
      <c r="E30" s="66" t="s">
        <v>93</v>
      </c>
      <c r="F30" s="84" t="s">
        <v>295</v>
      </c>
      <c r="G30" s="84" t="s">
        <v>95</v>
      </c>
      <c r="H30" s="85" t="s">
        <v>96</v>
      </c>
      <c r="I30" s="86"/>
      <c r="J30" s="86">
        <v>110</v>
      </c>
      <c r="K30" s="86"/>
      <c r="L30" s="86" t="s">
        <v>294</v>
      </c>
      <c r="M30" s="86"/>
      <c r="N30" s="87"/>
    </row>
    <row r="31" spans="1:14" ht="41.4" x14ac:dyDescent="0.25">
      <c r="A31" s="208"/>
      <c r="B31" s="209"/>
      <c r="C31" s="88">
        <v>23</v>
      </c>
      <c r="D31" s="83"/>
      <c r="E31" s="89" t="s">
        <v>97</v>
      </c>
      <c r="F31" s="90" t="s">
        <v>94</v>
      </c>
      <c r="G31" s="90" t="s">
        <v>98</v>
      </c>
      <c r="H31" s="91"/>
      <c r="I31" s="52"/>
      <c r="J31" s="52"/>
      <c r="K31" s="52"/>
      <c r="L31" s="52"/>
      <c r="M31" s="52"/>
      <c r="N31" s="52"/>
    </row>
    <row r="32" spans="1:14" ht="27.6" x14ac:dyDescent="0.25">
      <c r="A32" s="208"/>
      <c r="B32" s="210"/>
      <c r="C32" s="92">
        <v>24</v>
      </c>
      <c r="D32" s="65"/>
      <c r="E32" s="60" t="s">
        <v>99</v>
      </c>
      <c r="F32" s="90" t="s">
        <v>83</v>
      </c>
      <c r="G32" s="90" t="s">
        <v>100</v>
      </c>
      <c r="H32" s="91" t="s">
        <v>28</v>
      </c>
      <c r="I32" s="52"/>
      <c r="J32" s="52"/>
      <c r="K32" s="52"/>
      <c r="L32" s="52"/>
      <c r="M32" s="52"/>
      <c r="N32" s="52"/>
    </row>
    <row r="33" spans="1:14" ht="82.8" x14ac:dyDescent="0.25">
      <c r="A33" s="208"/>
      <c r="B33" s="93" t="s">
        <v>101</v>
      </c>
      <c r="C33" s="94">
        <v>25</v>
      </c>
      <c r="D33" s="95" t="s">
        <v>102</v>
      </c>
      <c r="E33" s="96" t="s">
        <v>103</v>
      </c>
      <c r="F33" s="56" t="s">
        <v>104</v>
      </c>
      <c r="G33" s="54" t="s">
        <v>38</v>
      </c>
      <c r="H33" s="97" t="s">
        <v>28</v>
      </c>
      <c r="I33" s="58"/>
      <c r="J33" s="58"/>
      <c r="K33" s="58"/>
      <c r="L33" s="58"/>
      <c r="M33" s="58"/>
      <c r="N33" s="59"/>
    </row>
    <row r="34" spans="1:14" ht="98.4" customHeight="1" thickBot="1" x14ac:dyDescent="0.3">
      <c r="A34" s="208"/>
      <c r="B34" s="98" t="s">
        <v>105</v>
      </c>
      <c r="C34" s="99">
        <v>26</v>
      </c>
      <c r="D34" s="25" t="s">
        <v>287</v>
      </c>
      <c r="E34" s="100" t="s">
        <v>106</v>
      </c>
      <c r="F34" s="78" t="s">
        <v>296</v>
      </c>
      <c r="G34" s="79" t="s">
        <v>107</v>
      </c>
      <c r="H34" s="101" t="s">
        <v>20</v>
      </c>
      <c r="I34" s="81">
        <f>5000*3</f>
        <v>15000</v>
      </c>
      <c r="J34" s="80"/>
      <c r="K34" s="81"/>
      <c r="L34" s="80" t="s">
        <v>108</v>
      </c>
      <c r="M34" s="80"/>
      <c r="N34" s="82"/>
    </row>
    <row r="35" spans="1:14" ht="42.6" customHeight="1" thickTop="1" x14ac:dyDescent="0.25">
      <c r="A35" s="207" t="s">
        <v>109</v>
      </c>
      <c r="B35" s="211" t="s">
        <v>110</v>
      </c>
      <c r="C35" s="65">
        <v>27</v>
      </c>
      <c r="D35" s="65" t="s">
        <v>111</v>
      </c>
      <c r="E35" s="102" t="s">
        <v>298</v>
      </c>
      <c r="F35" s="49" t="s">
        <v>297</v>
      </c>
      <c r="G35" s="103" t="s">
        <v>112</v>
      </c>
      <c r="H35" s="91" t="s">
        <v>28</v>
      </c>
      <c r="I35" s="51"/>
      <c r="J35" s="104"/>
      <c r="K35" s="51"/>
      <c r="L35" s="51"/>
      <c r="M35" s="51"/>
      <c r="N35" s="52"/>
    </row>
    <row r="36" spans="1:14" ht="55.2" x14ac:dyDescent="0.25">
      <c r="A36" s="208"/>
      <c r="B36" s="211"/>
      <c r="C36" s="105">
        <v>28</v>
      </c>
      <c r="D36" s="105" t="s">
        <v>113</v>
      </c>
      <c r="E36" s="106" t="s">
        <v>114</v>
      </c>
      <c r="F36" s="56" t="s">
        <v>83</v>
      </c>
      <c r="G36" s="54" t="s">
        <v>19</v>
      </c>
      <c r="H36" s="107" t="s">
        <v>20</v>
      </c>
      <c r="I36" s="58"/>
      <c r="J36" s="108"/>
      <c r="K36" s="58"/>
      <c r="L36" s="58"/>
      <c r="M36" s="58"/>
      <c r="N36" s="59"/>
    </row>
    <row r="37" spans="1:14" ht="55.2" x14ac:dyDescent="0.25">
      <c r="A37" s="208"/>
      <c r="B37" s="212"/>
      <c r="C37" s="105">
        <v>29</v>
      </c>
      <c r="D37" s="105" t="s">
        <v>115</v>
      </c>
      <c r="E37" s="109" t="s">
        <v>286</v>
      </c>
      <c r="F37" s="56" t="s">
        <v>83</v>
      </c>
      <c r="G37" s="54" t="s">
        <v>116</v>
      </c>
      <c r="H37" s="107" t="s">
        <v>20</v>
      </c>
      <c r="I37" s="58"/>
      <c r="J37" s="108"/>
      <c r="K37" s="58"/>
      <c r="L37" s="58"/>
      <c r="M37" s="58"/>
      <c r="N37" s="59"/>
    </row>
    <row r="38" spans="1:14" ht="82.5" customHeight="1" x14ac:dyDescent="0.25">
      <c r="A38" s="208"/>
      <c r="B38" s="213" t="s">
        <v>117</v>
      </c>
      <c r="C38" s="64">
        <v>30</v>
      </c>
      <c r="D38" s="64" t="s">
        <v>118</v>
      </c>
      <c r="E38" s="110" t="s">
        <v>119</v>
      </c>
      <c r="F38" s="56" t="s">
        <v>104</v>
      </c>
      <c r="G38" s="57" t="s">
        <v>38</v>
      </c>
      <c r="H38" s="60" t="s">
        <v>120</v>
      </c>
      <c r="I38" s="58"/>
      <c r="J38" s="58"/>
      <c r="K38" s="58"/>
      <c r="L38" s="58"/>
      <c r="M38" s="58"/>
      <c r="N38" s="59"/>
    </row>
    <row r="39" spans="1:14" ht="41.4" x14ac:dyDescent="0.25">
      <c r="A39" s="208"/>
      <c r="B39" s="210"/>
      <c r="C39" s="65">
        <v>31</v>
      </c>
      <c r="D39" s="65"/>
      <c r="E39" s="60" t="s">
        <v>121</v>
      </c>
      <c r="F39" s="56" t="s">
        <v>104</v>
      </c>
      <c r="G39" s="55" t="s">
        <v>122</v>
      </c>
      <c r="H39" s="60" t="s">
        <v>120</v>
      </c>
      <c r="I39" s="69">
        <f>5000*2</f>
        <v>10000</v>
      </c>
      <c r="J39" s="58"/>
      <c r="K39" s="58"/>
      <c r="L39" s="58"/>
      <c r="M39" s="58"/>
      <c r="N39" s="59"/>
    </row>
    <row r="40" spans="1:14" ht="69" x14ac:dyDescent="0.25">
      <c r="A40" s="208"/>
      <c r="B40" s="213" t="s">
        <v>123</v>
      </c>
      <c r="C40" s="64">
        <v>32</v>
      </c>
      <c r="D40" s="64" t="s">
        <v>124</v>
      </c>
      <c r="E40" s="60" t="s">
        <v>125</v>
      </c>
      <c r="F40" s="56" t="s">
        <v>73</v>
      </c>
      <c r="G40" s="54" t="s">
        <v>19</v>
      </c>
      <c r="H40" s="97" t="s">
        <v>120</v>
      </c>
      <c r="I40" s="58"/>
      <c r="J40" s="58"/>
      <c r="K40" s="58"/>
      <c r="L40" s="58"/>
      <c r="M40" s="58"/>
      <c r="N40" s="59"/>
    </row>
    <row r="41" spans="1:14" ht="41.4" x14ac:dyDescent="0.25">
      <c r="A41" s="208"/>
      <c r="B41" s="210"/>
      <c r="C41" s="65">
        <v>33</v>
      </c>
      <c r="D41" s="65"/>
      <c r="E41" s="60" t="s">
        <v>126</v>
      </c>
      <c r="F41" s="56" t="s">
        <v>73</v>
      </c>
      <c r="G41" s="54" t="s">
        <v>19</v>
      </c>
      <c r="H41" s="97" t="s">
        <v>120</v>
      </c>
      <c r="I41" s="58"/>
      <c r="J41" s="58"/>
      <c r="K41" s="58"/>
      <c r="L41" s="58"/>
      <c r="M41" s="58"/>
      <c r="N41" s="59"/>
    </row>
    <row r="42" spans="1:14" ht="85.5" customHeight="1" thickBot="1" x14ac:dyDescent="0.3">
      <c r="A42" s="208"/>
      <c r="B42" s="111" t="s">
        <v>127</v>
      </c>
      <c r="C42" s="79">
        <v>34</v>
      </c>
      <c r="D42" s="79"/>
      <c r="E42" s="101" t="s">
        <v>128</v>
      </c>
      <c r="F42" s="78" t="s">
        <v>83</v>
      </c>
      <c r="G42" s="112" t="s">
        <v>19</v>
      </c>
      <c r="H42" s="113" t="s">
        <v>129</v>
      </c>
      <c r="I42" s="80"/>
      <c r="J42" s="80"/>
      <c r="K42" s="80"/>
      <c r="L42" s="80"/>
      <c r="M42" s="80"/>
      <c r="N42" s="82"/>
    </row>
    <row r="43" spans="1:14" ht="239.25" customHeight="1" thickTop="1" thickBot="1" x14ac:dyDescent="0.3">
      <c r="A43" s="114" t="s">
        <v>130</v>
      </c>
      <c r="B43" s="98" t="s">
        <v>131</v>
      </c>
      <c r="C43" s="25">
        <v>35</v>
      </c>
      <c r="D43" s="25" t="s">
        <v>132</v>
      </c>
      <c r="E43" s="26" t="s">
        <v>133</v>
      </c>
      <c r="F43" s="43" t="s">
        <v>134</v>
      </c>
      <c r="G43" s="115" t="s">
        <v>38</v>
      </c>
      <c r="H43" s="26" t="s">
        <v>120</v>
      </c>
      <c r="I43" s="27"/>
      <c r="J43" s="27"/>
      <c r="K43" s="116"/>
      <c r="L43" s="27"/>
      <c r="M43" s="27"/>
      <c r="N43" s="28"/>
    </row>
    <row r="44" spans="1:14" ht="55.8" thickTop="1" x14ac:dyDescent="0.25">
      <c r="A44" s="117"/>
      <c r="B44" s="204" t="s">
        <v>135</v>
      </c>
      <c r="C44" s="83">
        <v>36</v>
      </c>
      <c r="D44" s="118" t="s">
        <v>136</v>
      </c>
      <c r="E44" s="60" t="s">
        <v>137</v>
      </c>
      <c r="F44" s="56" t="s">
        <v>138</v>
      </c>
      <c r="G44" s="56" t="s">
        <v>38</v>
      </c>
      <c r="H44" s="97" t="s">
        <v>139</v>
      </c>
      <c r="I44" s="69"/>
      <c r="J44" s="69"/>
      <c r="K44" s="58"/>
      <c r="L44" s="58"/>
      <c r="M44" s="59"/>
      <c r="N44" s="59"/>
    </row>
    <row r="45" spans="1:14" ht="55.8" thickBot="1" x14ac:dyDescent="0.3">
      <c r="A45" s="117"/>
      <c r="B45" s="205"/>
      <c r="C45" s="83">
        <v>37</v>
      </c>
      <c r="D45" s="31"/>
      <c r="E45" s="60" t="s">
        <v>140</v>
      </c>
      <c r="F45" s="56" t="s">
        <v>141</v>
      </c>
      <c r="G45" s="55" t="s">
        <v>116</v>
      </c>
      <c r="H45" s="60" t="s">
        <v>28</v>
      </c>
      <c r="I45" s="69">
        <v>2000</v>
      </c>
      <c r="J45" s="58"/>
      <c r="K45" s="58"/>
      <c r="L45" s="58"/>
      <c r="M45" s="59"/>
      <c r="N45" s="59"/>
    </row>
    <row r="46" spans="1:14" ht="69" x14ac:dyDescent="0.25">
      <c r="A46" s="117"/>
      <c r="B46" s="206" t="s">
        <v>142</v>
      </c>
      <c r="C46" s="118">
        <v>38</v>
      </c>
      <c r="D46" s="118" t="s">
        <v>143</v>
      </c>
      <c r="E46" s="119" t="s">
        <v>144</v>
      </c>
      <c r="F46" s="120" t="s">
        <v>145</v>
      </c>
      <c r="G46" s="121" t="s">
        <v>38</v>
      </c>
      <c r="H46" s="119" t="s">
        <v>146</v>
      </c>
      <c r="I46" s="122"/>
      <c r="J46" s="122"/>
      <c r="K46" s="122"/>
      <c r="L46" s="122"/>
      <c r="M46" s="123"/>
      <c r="N46" s="123"/>
    </row>
    <row r="47" spans="1:14" ht="42" thickBot="1" x14ac:dyDescent="0.3">
      <c r="A47" s="117"/>
      <c r="B47" s="205"/>
      <c r="C47" s="31">
        <v>39</v>
      </c>
      <c r="D47" s="31"/>
      <c r="E47" s="124" t="s">
        <v>147</v>
      </c>
      <c r="F47" s="18" t="s">
        <v>148</v>
      </c>
      <c r="G47" s="125" t="s">
        <v>116</v>
      </c>
      <c r="H47" s="126" t="s">
        <v>146</v>
      </c>
      <c r="I47" s="20"/>
      <c r="J47" s="20"/>
      <c r="K47" s="20"/>
      <c r="L47" s="20"/>
      <c r="M47" s="21"/>
      <c r="N47" s="21"/>
    </row>
    <row r="48" spans="1:14" ht="27.6" x14ac:dyDescent="0.25">
      <c r="A48" s="127"/>
      <c r="C48" s="129"/>
      <c r="D48" s="129"/>
      <c r="E48" s="130"/>
      <c r="F48" s="131"/>
      <c r="G48" s="127" t="s">
        <v>149</v>
      </c>
      <c r="H48" s="127"/>
      <c r="I48" s="201">
        <f>I50*3600</f>
        <v>421200000</v>
      </c>
      <c r="J48" s="201">
        <f>J50*3600</f>
        <v>396000</v>
      </c>
      <c r="K48" s="132">
        <f>SUM(K6:K43)</f>
        <v>0</v>
      </c>
    </row>
    <row r="49" spans="1:11" x14ac:dyDescent="0.25">
      <c r="A49" s="127"/>
      <c r="C49" s="129"/>
      <c r="D49" s="129"/>
      <c r="E49" s="130"/>
      <c r="F49" s="131"/>
      <c r="G49" s="133"/>
      <c r="H49" s="134"/>
      <c r="I49" s="135"/>
      <c r="J49" s="136"/>
      <c r="K49" s="137"/>
    </row>
    <row r="50" spans="1:11" x14ac:dyDescent="0.25">
      <c r="A50" s="127"/>
      <c r="C50" s="129"/>
      <c r="D50" s="129"/>
      <c r="E50" s="130"/>
      <c r="F50" s="131"/>
      <c r="G50" s="138" t="s">
        <v>150</v>
      </c>
      <c r="H50" s="139"/>
      <c r="I50" s="202">
        <f>SUM(I6:I47)</f>
        <v>117000</v>
      </c>
      <c r="J50" s="202">
        <f>SUM(J6:J47)</f>
        <v>110</v>
      </c>
      <c r="K50" s="140"/>
    </row>
    <row r="51" spans="1:11" x14ac:dyDescent="0.25">
      <c r="C51" s="142"/>
      <c r="D51" s="129" t="s">
        <v>151</v>
      </c>
      <c r="E51" s="130"/>
      <c r="F51" s="129"/>
    </row>
    <row r="52" spans="1:11" ht="10.5" customHeight="1" x14ac:dyDescent="0.25">
      <c r="B52" s="143"/>
      <c r="C52" s="129"/>
      <c r="D52" s="129"/>
      <c r="E52" s="130"/>
      <c r="F52" s="129"/>
    </row>
    <row r="53" spans="1:11" x14ac:dyDescent="0.25">
      <c r="B53" s="144"/>
      <c r="C53" s="145"/>
      <c r="D53" s="129" t="s">
        <v>152</v>
      </c>
      <c r="E53" s="130"/>
      <c r="F53" s="129"/>
    </row>
    <row r="54" spans="1:11" ht="11.25" customHeight="1" x14ac:dyDescent="0.25">
      <c r="B54" s="143"/>
      <c r="C54" s="129"/>
      <c r="D54" s="129"/>
      <c r="E54" s="130"/>
      <c r="F54" s="129"/>
    </row>
    <row r="55" spans="1:11" x14ac:dyDescent="0.25">
      <c r="B55" s="144"/>
      <c r="C55" s="146"/>
      <c r="D55" s="129" t="s">
        <v>153</v>
      </c>
      <c r="E55" s="130"/>
      <c r="F55" s="129"/>
    </row>
    <row r="56" spans="1:11" x14ac:dyDescent="0.25">
      <c r="B56" s="144"/>
      <c r="C56" s="129"/>
      <c r="D56" s="129"/>
      <c r="E56" s="130"/>
      <c r="F56" s="129"/>
    </row>
    <row r="57" spans="1:11" x14ac:dyDescent="0.25">
      <c r="B57" s="144"/>
      <c r="E57" s="130"/>
      <c r="F57" s="129"/>
    </row>
    <row r="58" spans="1:11" ht="14.4" x14ac:dyDescent="0.25">
      <c r="B58" s="147"/>
    </row>
    <row r="59" spans="1:11" ht="14.4" x14ac:dyDescent="0.25">
      <c r="B59" s="147"/>
    </row>
    <row r="60" spans="1:11" ht="14.4" x14ac:dyDescent="0.25">
      <c r="B60" s="147"/>
    </row>
    <row r="61" spans="1:11" ht="14.4" x14ac:dyDescent="0.25">
      <c r="B61" s="149"/>
    </row>
    <row r="62" spans="1:11" x14ac:dyDescent="0.25">
      <c r="B62" s="143"/>
    </row>
  </sheetData>
  <mergeCells count="25">
    <mergeCell ref="C2:N2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A6:A8"/>
    <mergeCell ref="A9:A11"/>
    <mergeCell ref="A12:A29"/>
    <mergeCell ref="B12:B13"/>
    <mergeCell ref="B16:B17"/>
    <mergeCell ref="B19:B20"/>
    <mergeCell ref="B23:B29"/>
    <mergeCell ref="B44:B45"/>
    <mergeCell ref="B46:B47"/>
    <mergeCell ref="A30:A34"/>
    <mergeCell ref="B30:B32"/>
    <mergeCell ref="A35:A42"/>
    <mergeCell ref="B35:B37"/>
    <mergeCell ref="B38:B39"/>
    <mergeCell ref="B40:B41"/>
  </mergeCells>
  <pageMargins left="0" right="0" top="0.19685039370078741" bottom="0" header="0" footer="0"/>
  <pageSetup paperSize="9" scale="81" fitToHeight="0" orientation="landscape" r:id="rId1"/>
  <headerFooter>
    <oddHeader>&amp;R&amp;P/&amp;N</oddHead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2:Q64"/>
  <sheetViews>
    <sheetView tabSelected="1" zoomScale="76"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G32" sqref="G32"/>
    </sheetView>
  </sheetViews>
  <sheetFormatPr baseColWidth="10" defaultColWidth="9.109375" defaultRowHeight="13.8" x14ac:dyDescent="0.25"/>
  <cols>
    <col min="1" max="1" width="17.109375" style="141" customWidth="1"/>
    <col min="2" max="2" width="19" style="128" customWidth="1"/>
    <col min="3" max="3" width="8.5546875" style="1" bestFit="1" customWidth="1"/>
    <col min="4" max="4" width="17.44140625" style="1" customWidth="1"/>
    <col min="5" max="5" width="50.109375" style="148" customWidth="1"/>
    <col min="6" max="6" width="21.6640625" style="143" customWidth="1"/>
    <col min="7" max="7" width="19.88671875" style="143" customWidth="1"/>
    <col min="8" max="8" width="20" style="143" customWidth="1"/>
    <col min="9" max="9" width="18" style="1" customWidth="1"/>
    <col min="10" max="10" width="16.88671875" style="1" customWidth="1"/>
    <col min="11" max="11" width="14.88671875" style="1" bestFit="1" customWidth="1"/>
    <col min="12" max="12" width="13" style="1" customWidth="1"/>
    <col min="13" max="13" width="8.109375" style="1" bestFit="1" customWidth="1"/>
    <col min="14" max="14" width="8.88671875" style="1" bestFit="1" customWidth="1"/>
    <col min="15" max="16384" width="9.109375" style="1"/>
  </cols>
  <sheetData>
    <row r="2" spans="1:17" ht="32.25" customHeight="1" x14ac:dyDescent="0.25">
      <c r="A2" s="1"/>
      <c r="B2" s="2"/>
      <c r="C2" s="224" t="s">
        <v>299</v>
      </c>
      <c r="D2" s="224"/>
      <c r="E2" s="224"/>
      <c r="F2" s="246"/>
      <c r="G2" s="246"/>
      <c r="H2" s="224"/>
      <c r="I2" s="224"/>
      <c r="J2" s="224"/>
      <c r="K2" s="224"/>
      <c r="L2" s="224"/>
      <c r="M2" s="224"/>
      <c r="N2" s="224"/>
      <c r="O2" s="3"/>
      <c r="P2" s="3"/>
      <c r="Q2" s="3"/>
    </row>
    <row r="3" spans="1:17" ht="32.25" customHeight="1" x14ac:dyDescent="0.25">
      <c r="A3" s="1"/>
      <c r="B3" s="2"/>
      <c r="C3" s="3"/>
      <c r="D3" s="3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6" customFormat="1" ht="15" customHeight="1" x14ac:dyDescent="0.3">
      <c r="A4" s="5" t="s">
        <v>1</v>
      </c>
      <c r="B4" s="225" t="s">
        <v>2</v>
      </c>
      <c r="C4" s="227" t="s">
        <v>300</v>
      </c>
      <c r="D4" s="227" t="s">
        <v>4</v>
      </c>
      <c r="E4" s="227" t="s">
        <v>5</v>
      </c>
      <c r="F4" s="227" t="s">
        <v>6</v>
      </c>
      <c r="G4" s="227" t="s">
        <v>7</v>
      </c>
      <c r="H4" s="225" t="s">
        <v>8</v>
      </c>
      <c r="I4" s="229" t="s">
        <v>9</v>
      </c>
      <c r="J4" s="230"/>
      <c r="K4" s="231"/>
      <c r="L4" s="229" t="s">
        <v>10</v>
      </c>
      <c r="M4" s="230"/>
      <c r="N4" s="230"/>
    </row>
    <row r="5" spans="1:17" s="9" customFormat="1" x14ac:dyDescent="0.3">
      <c r="A5" s="7"/>
      <c r="B5" s="226"/>
      <c r="C5" s="228"/>
      <c r="D5" s="228"/>
      <c r="E5" s="228"/>
      <c r="F5" s="228"/>
      <c r="G5" s="228"/>
      <c r="H5" s="226"/>
      <c r="I5" s="5" t="s">
        <v>154</v>
      </c>
      <c r="J5" s="5" t="s">
        <v>12</v>
      </c>
      <c r="K5" s="5" t="s">
        <v>13</v>
      </c>
      <c r="L5" s="8"/>
      <c r="M5" s="8"/>
      <c r="N5" s="8"/>
    </row>
    <row r="6" spans="1:17" ht="84" customHeight="1" x14ac:dyDescent="0.25">
      <c r="A6" s="237" t="s">
        <v>155</v>
      </c>
      <c r="B6" s="232" t="s">
        <v>156</v>
      </c>
      <c r="C6" s="150">
        <v>40</v>
      </c>
      <c r="D6" s="240" t="s">
        <v>157</v>
      </c>
      <c r="E6" s="60" t="s">
        <v>302</v>
      </c>
      <c r="F6" s="56" t="s">
        <v>301</v>
      </c>
      <c r="G6" s="56" t="s">
        <v>158</v>
      </c>
      <c r="H6" s="97" t="s">
        <v>159</v>
      </c>
      <c r="I6" s="58"/>
      <c r="J6" s="58"/>
      <c r="K6" s="58"/>
      <c r="L6" s="56" t="s">
        <v>160</v>
      </c>
      <c r="M6" s="58"/>
      <c r="N6" s="59"/>
    </row>
    <row r="7" spans="1:17" ht="57" customHeight="1" x14ac:dyDescent="0.25">
      <c r="A7" s="238"/>
      <c r="B7" s="232"/>
      <c r="C7" s="151">
        <v>41</v>
      </c>
      <c r="D7" s="241"/>
      <c r="E7" s="60" t="s">
        <v>161</v>
      </c>
      <c r="F7" s="55" t="s">
        <v>162</v>
      </c>
      <c r="G7" s="56" t="s">
        <v>163</v>
      </c>
      <c r="H7" s="97" t="s">
        <v>159</v>
      </c>
      <c r="I7" s="58"/>
      <c r="J7" s="58"/>
      <c r="K7" s="58"/>
      <c r="L7" s="56" t="s">
        <v>164</v>
      </c>
      <c r="M7" s="58"/>
      <c r="N7" s="59"/>
    </row>
    <row r="8" spans="1:17" ht="41.4" x14ac:dyDescent="0.25">
      <c r="A8" s="238"/>
      <c r="B8" s="232"/>
      <c r="C8" s="83">
        <v>42</v>
      </c>
      <c r="D8" s="241"/>
      <c r="E8" s="60" t="s">
        <v>165</v>
      </c>
      <c r="F8" s="56" t="s">
        <v>166</v>
      </c>
      <c r="G8" s="56" t="s">
        <v>167</v>
      </c>
      <c r="H8" s="97" t="s">
        <v>28</v>
      </c>
      <c r="I8" s="69"/>
      <c r="J8" s="58"/>
      <c r="K8" s="58"/>
      <c r="L8" s="58"/>
      <c r="M8" s="58"/>
      <c r="N8" s="59"/>
    </row>
    <row r="9" spans="1:17" ht="72.3" customHeight="1" x14ac:dyDescent="0.25">
      <c r="A9" s="238"/>
      <c r="B9" s="232"/>
      <c r="C9" s="65">
        <v>43</v>
      </c>
      <c r="D9" s="241"/>
      <c r="E9" s="62" t="s">
        <v>168</v>
      </c>
      <c r="F9" s="56" t="s">
        <v>303</v>
      </c>
      <c r="G9" s="56" t="s">
        <v>89</v>
      </c>
      <c r="H9" s="107" t="s">
        <v>20</v>
      </c>
      <c r="I9" s="200">
        <v>45000</v>
      </c>
      <c r="J9" s="69"/>
      <c r="K9" s="58"/>
      <c r="L9" s="58"/>
      <c r="M9" s="58"/>
      <c r="N9" s="59"/>
    </row>
    <row r="10" spans="1:17" ht="69.599999999999994" thickBot="1" x14ac:dyDescent="0.3">
      <c r="A10" s="238"/>
      <c r="B10" s="232"/>
      <c r="C10" s="152">
        <v>44</v>
      </c>
      <c r="D10" s="242"/>
      <c r="E10" s="153" t="s">
        <v>169</v>
      </c>
      <c r="F10" s="152" t="s">
        <v>170</v>
      </c>
      <c r="G10" s="18" t="s">
        <v>285</v>
      </c>
      <c r="H10" s="154" t="s">
        <v>171</v>
      </c>
      <c r="I10" s="20"/>
      <c r="J10" s="20"/>
      <c r="K10" s="20"/>
      <c r="L10" s="20"/>
      <c r="M10" s="20"/>
      <c r="N10" s="21"/>
    </row>
    <row r="11" spans="1:17" ht="41.4" x14ac:dyDescent="0.25">
      <c r="A11" s="239"/>
      <c r="B11" s="209" t="s">
        <v>172</v>
      </c>
      <c r="C11" s="83">
        <v>45</v>
      </c>
      <c r="D11" s="241"/>
      <c r="E11" s="60" t="s">
        <v>173</v>
      </c>
      <c r="F11" s="56" t="s">
        <v>174</v>
      </c>
      <c r="G11" s="56" t="s">
        <v>175</v>
      </c>
      <c r="H11" s="97" t="s">
        <v>176</v>
      </c>
      <c r="I11" s="58"/>
      <c r="J11" s="58"/>
      <c r="K11" s="58"/>
      <c r="L11" s="58"/>
      <c r="M11" s="58"/>
      <c r="N11" s="59"/>
    </row>
    <row r="12" spans="1:17" ht="63.6" customHeight="1" x14ac:dyDescent="0.25">
      <c r="A12" s="239"/>
      <c r="B12" s="209"/>
      <c r="C12" s="83">
        <v>46</v>
      </c>
      <c r="D12" s="241"/>
      <c r="E12" s="155" t="s">
        <v>177</v>
      </c>
      <c r="F12" s="56" t="s">
        <v>178</v>
      </c>
      <c r="G12" s="56" t="s">
        <v>89</v>
      </c>
      <c r="H12" s="156" t="s">
        <v>179</v>
      </c>
      <c r="I12" s="69">
        <v>10000</v>
      </c>
      <c r="J12" s="58"/>
      <c r="K12" s="69"/>
      <c r="L12" s="58"/>
      <c r="M12" s="58"/>
      <c r="N12" s="59"/>
    </row>
    <row r="13" spans="1:17" ht="41.4" x14ac:dyDescent="0.25">
      <c r="A13" s="239"/>
      <c r="B13" s="209"/>
      <c r="C13" s="83">
        <v>47</v>
      </c>
      <c r="D13" s="241"/>
      <c r="E13" s="60" t="s">
        <v>304</v>
      </c>
      <c r="F13" s="56" t="s">
        <v>180</v>
      </c>
      <c r="G13" s="56" t="s">
        <v>181</v>
      </c>
      <c r="H13" s="97" t="s">
        <v>159</v>
      </c>
      <c r="I13" s="58"/>
      <c r="J13" s="58"/>
      <c r="K13" s="69"/>
      <c r="L13" s="58"/>
      <c r="M13" s="58"/>
      <c r="N13" s="59"/>
    </row>
    <row r="14" spans="1:17" ht="42" thickBot="1" x14ac:dyDescent="0.3">
      <c r="A14" s="239"/>
      <c r="B14" s="205"/>
      <c r="C14" s="157">
        <v>48</v>
      </c>
      <c r="D14" s="242"/>
      <c r="E14" s="158" t="s">
        <v>182</v>
      </c>
      <c r="F14" s="18" t="s">
        <v>166</v>
      </c>
      <c r="G14" s="125" t="s">
        <v>175</v>
      </c>
      <c r="H14" s="126" t="s">
        <v>159</v>
      </c>
      <c r="I14" s="20"/>
      <c r="J14" s="20"/>
      <c r="K14" s="20"/>
      <c r="L14" s="20"/>
      <c r="M14" s="20"/>
      <c r="N14" s="21"/>
    </row>
    <row r="15" spans="1:17" ht="27.6" x14ac:dyDescent="0.25">
      <c r="A15" s="239"/>
      <c r="B15" s="206" t="s">
        <v>183</v>
      </c>
      <c r="C15" s="83">
        <v>49</v>
      </c>
      <c r="D15" s="241" t="s">
        <v>184</v>
      </c>
      <c r="E15" s="48" t="s">
        <v>185</v>
      </c>
      <c r="F15" s="49" t="s">
        <v>186</v>
      </c>
      <c r="G15" s="65" t="s">
        <v>187</v>
      </c>
      <c r="H15" s="48" t="s">
        <v>20</v>
      </c>
      <c r="I15" s="159"/>
      <c r="J15" s="51"/>
      <c r="K15" s="160"/>
      <c r="L15" s="51"/>
      <c r="M15" s="51"/>
      <c r="N15" s="52"/>
    </row>
    <row r="16" spans="1:17" ht="82.8" x14ac:dyDescent="0.25">
      <c r="A16" s="239"/>
      <c r="B16" s="209"/>
      <c r="C16" s="83">
        <v>50</v>
      </c>
      <c r="D16" s="241"/>
      <c r="E16" s="62" t="s">
        <v>188</v>
      </c>
      <c r="F16" s="56" t="s">
        <v>189</v>
      </c>
      <c r="G16" s="55" t="s">
        <v>190</v>
      </c>
      <c r="H16" s="62" t="s">
        <v>20</v>
      </c>
      <c r="I16" s="58"/>
      <c r="J16" s="58"/>
      <c r="K16" s="69"/>
      <c r="L16" s="58"/>
      <c r="M16" s="58"/>
      <c r="N16" s="59"/>
    </row>
    <row r="17" spans="1:14" ht="41.4" x14ac:dyDescent="0.25">
      <c r="A17" s="239"/>
      <c r="B17" s="209"/>
      <c r="C17" s="65">
        <v>51</v>
      </c>
      <c r="D17" s="241"/>
      <c r="E17" s="62" t="s">
        <v>191</v>
      </c>
      <c r="F17" s="56" t="s">
        <v>192</v>
      </c>
      <c r="G17" s="56" t="s">
        <v>190</v>
      </c>
      <c r="H17" s="107" t="s">
        <v>20</v>
      </c>
      <c r="I17" s="69">
        <f>15000*3</f>
        <v>45000</v>
      </c>
      <c r="J17" s="58"/>
      <c r="K17" s="69"/>
      <c r="L17" s="58"/>
      <c r="M17" s="58"/>
      <c r="N17" s="59"/>
    </row>
    <row r="18" spans="1:14" ht="41.4" x14ac:dyDescent="0.25">
      <c r="A18" s="239"/>
      <c r="B18" s="209"/>
      <c r="C18" s="83">
        <v>52</v>
      </c>
      <c r="D18" s="241"/>
      <c r="E18" s="161" t="s">
        <v>193</v>
      </c>
      <c r="F18" s="162" t="s">
        <v>194</v>
      </c>
      <c r="G18" s="56" t="s">
        <v>195</v>
      </c>
      <c r="H18" s="161" t="s">
        <v>176</v>
      </c>
      <c r="I18" s="58"/>
      <c r="J18" s="58"/>
      <c r="K18" s="58"/>
      <c r="L18" s="58"/>
      <c r="M18" s="58"/>
      <c r="N18" s="59"/>
    </row>
    <row r="19" spans="1:14" ht="42" thickBot="1" x14ac:dyDescent="0.3">
      <c r="A19" s="239"/>
      <c r="B19" s="209"/>
      <c r="C19" s="83">
        <v>53</v>
      </c>
      <c r="D19" s="241"/>
      <c r="E19" s="60" t="s">
        <v>196</v>
      </c>
      <c r="F19" s="56" t="s">
        <v>166</v>
      </c>
      <c r="G19" s="56" t="s">
        <v>89</v>
      </c>
      <c r="H19" s="97" t="s">
        <v>176</v>
      </c>
      <c r="I19" s="58"/>
      <c r="J19" s="58"/>
      <c r="K19" s="58"/>
      <c r="L19" s="58"/>
      <c r="M19" s="58"/>
      <c r="N19" s="59"/>
    </row>
    <row r="20" spans="1:14" ht="55.8" thickBot="1" x14ac:dyDescent="0.3">
      <c r="A20" s="239"/>
      <c r="B20" s="206" t="s">
        <v>197</v>
      </c>
      <c r="C20" s="118">
        <v>54</v>
      </c>
      <c r="D20" s="243" t="s">
        <v>198</v>
      </c>
      <c r="E20" s="163" t="s">
        <v>199</v>
      </c>
      <c r="F20" s="120" t="s">
        <v>200</v>
      </c>
      <c r="G20" s="120" t="s">
        <v>201</v>
      </c>
      <c r="H20" s="164" t="s">
        <v>20</v>
      </c>
      <c r="I20" s="165"/>
      <c r="J20" s="165">
        <v>3000</v>
      </c>
      <c r="K20" s="122"/>
      <c r="L20" s="122"/>
      <c r="M20" s="123"/>
      <c r="N20" s="123"/>
    </row>
    <row r="21" spans="1:14" ht="41.4" x14ac:dyDescent="0.25">
      <c r="A21" s="239"/>
      <c r="B21" s="209"/>
      <c r="C21" s="83">
        <v>55</v>
      </c>
      <c r="D21" s="241"/>
      <c r="E21" s="60" t="s">
        <v>202</v>
      </c>
      <c r="F21" s="56" t="s">
        <v>203</v>
      </c>
      <c r="G21" s="56" t="s">
        <v>163</v>
      </c>
      <c r="H21" s="97" t="s">
        <v>204</v>
      </c>
      <c r="I21" s="58"/>
      <c r="J21" s="165">
        <v>2000</v>
      </c>
      <c r="K21" s="58"/>
      <c r="L21" s="58"/>
      <c r="M21" s="59"/>
      <c r="N21" s="59"/>
    </row>
    <row r="22" spans="1:14" ht="27.6" x14ac:dyDescent="0.25">
      <c r="A22" s="239"/>
      <c r="B22" s="209"/>
      <c r="C22" s="83">
        <v>56</v>
      </c>
      <c r="D22" s="241"/>
      <c r="E22" s="62" t="s">
        <v>205</v>
      </c>
      <c r="F22" s="56" t="s">
        <v>206</v>
      </c>
      <c r="G22" s="56" t="s">
        <v>207</v>
      </c>
      <c r="H22" s="107" t="s">
        <v>20</v>
      </c>
      <c r="I22" s="58"/>
      <c r="J22" s="69"/>
      <c r="K22" s="58"/>
      <c r="L22" s="58"/>
      <c r="M22" s="58"/>
      <c r="N22" s="59"/>
    </row>
    <row r="23" spans="1:14" ht="41.4" x14ac:dyDescent="0.25">
      <c r="A23" s="239"/>
      <c r="B23" s="209"/>
      <c r="C23" s="83">
        <v>57</v>
      </c>
      <c r="D23" s="241"/>
      <c r="E23" s="62" t="s">
        <v>208</v>
      </c>
      <c r="F23" s="56" t="s">
        <v>209</v>
      </c>
      <c r="G23" s="56" t="s">
        <v>210</v>
      </c>
      <c r="H23" s="107" t="s">
        <v>20</v>
      </c>
      <c r="I23" s="58"/>
      <c r="J23" s="69">
        <v>2500</v>
      </c>
      <c r="K23" s="58"/>
      <c r="L23" s="58"/>
      <c r="M23" s="58"/>
      <c r="N23" s="59"/>
    </row>
    <row r="24" spans="1:14" ht="37.200000000000003" customHeight="1" x14ac:dyDescent="0.25">
      <c r="A24" s="239"/>
      <c r="B24" s="209"/>
      <c r="C24" s="83">
        <v>58</v>
      </c>
      <c r="D24" s="241"/>
      <c r="E24" s="62" t="s">
        <v>211</v>
      </c>
      <c r="F24" s="56" t="s">
        <v>212</v>
      </c>
      <c r="G24" s="56" t="s">
        <v>213</v>
      </c>
      <c r="H24" s="107" t="s">
        <v>20</v>
      </c>
      <c r="J24" s="69">
        <v>300</v>
      </c>
      <c r="K24" s="58"/>
      <c r="L24" s="58"/>
      <c r="M24" s="58"/>
      <c r="N24" s="59"/>
    </row>
    <row r="25" spans="1:14" ht="55.2" x14ac:dyDescent="0.25">
      <c r="A25" s="239"/>
      <c r="B25" s="209"/>
      <c r="C25" s="83">
        <v>59</v>
      </c>
      <c r="D25" s="241"/>
      <c r="E25" s="62" t="s">
        <v>309</v>
      </c>
      <c r="F25" s="56" t="s">
        <v>310</v>
      </c>
      <c r="G25" s="56" t="s">
        <v>311</v>
      </c>
      <c r="H25" s="107" t="s">
        <v>20</v>
      </c>
      <c r="J25" s="69">
        <v>38900</v>
      </c>
      <c r="K25" s="58"/>
      <c r="L25" s="58"/>
      <c r="M25" s="59"/>
    </row>
    <row r="26" spans="1:14" ht="41.4" x14ac:dyDescent="0.25">
      <c r="A26" s="239"/>
      <c r="B26" s="209"/>
      <c r="C26" s="83">
        <v>59</v>
      </c>
      <c r="D26" s="241"/>
      <c r="E26" s="60" t="s">
        <v>214</v>
      </c>
      <c r="F26" s="56" t="s">
        <v>215</v>
      </c>
      <c r="G26" s="56" t="s">
        <v>89</v>
      </c>
      <c r="H26" s="97" t="s">
        <v>216</v>
      </c>
      <c r="I26" s="69">
        <v>10000</v>
      </c>
      <c r="J26" s="69"/>
      <c r="K26" s="58"/>
      <c r="L26" s="58"/>
      <c r="M26" s="58"/>
      <c r="N26" s="59"/>
    </row>
    <row r="27" spans="1:14" ht="49.2" customHeight="1" x14ac:dyDescent="0.25">
      <c r="A27" s="239"/>
      <c r="B27" s="209"/>
      <c r="C27" s="83">
        <v>60</v>
      </c>
      <c r="D27" s="241"/>
      <c r="E27" s="62" t="s">
        <v>305</v>
      </c>
      <c r="F27" s="56" t="s">
        <v>217</v>
      </c>
      <c r="G27" s="56" t="s">
        <v>89</v>
      </c>
      <c r="H27" s="107" t="s">
        <v>20</v>
      </c>
      <c r="I27" s="69">
        <v>2000</v>
      </c>
      <c r="J27" s="69"/>
      <c r="K27" s="160"/>
      <c r="L27" s="58"/>
      <c r="M27" s="58"/>
      <c r="N27" s="59"/>
    </row>
    <row r="28" spans="1:14" ht="42" thickBot="1" x14ac:dyDescent="0.3">
      <c r="A28" s="239"/>
      <c r="B28" s="205"/>
      <c r="C28" s="31">
        <v>61</v>
      </c>
      <c r="D28" s="242"/>
      <c r="E28" s="124" t="s">
        <v>218</v>
      </c>
      <c r="F28" s="166" t="s">
        <v>219</v>
      </c>
      <c r="G28" s="18" t="s">
        <v>89</v>
      </c>
      <c r="H28" s="167" t="s">
        <v>35</v>
      </c>
      <c r="I28" s="20"/>
      <c r="J28" s="168">
        <v>50000</v>
      </c>
      <c r="K28" s="20"/>
      <c r="L28" s="20"/>
      <c r="M28" s="20"/>
      <c r="N28" s="21"/>
    </row>
    <row r="29" spans="1:14" ht="27.6" x14ac:dyDescent="0.25">
      <c r="A29" s="239"/>
      <c r="B29" s="244" t="s">
        <v>220</v>
      </c>
      <c r="C29" s="83">
        <v>62</v>
      </c>
      <c r="D29" s="241" t="s">
        <v>221</v>
      </c>
      <c r="E29" s="48" t="s">
        <v>222</v>
      </c>
      <c r="F29" s="49" t="s">
        <v>223</v>
      </c>
      <c r="G29" s="49" t="s">
        <v>89</v>
      </c>
      <c r="H29" s="169" t="s">
        <v>20</v>
      </c>
      <c r="I29" s="51"/>
      <c r="J29" s="51"/>
      <c r="K29" s="51"/>
      <c r="L29" s="51"/>
      <c r="M29" s="52"/>
      <c r="N29" s="52"/>
    </row>
    <row r="30" spans="1:14" ht="55.8" thickBot="1" x14ac:dyDescent="0.3">
      <c r="A30" s="239"/>
      <c r="B30" s="245"/>
      <c r="C30" s="83">
        <v>63</v>
      </c>
      <c r="D30" s="241"/>
      <c r="E30" s="62" t="s">
        <v>224</v>
      </c>
      <c r="F30" s="56" t="s">
        <v>225</v>
      </c>
      <c r="G30" s="56" t="s">
        <v>226</v>
      </c>
      <c r="H30" s="107" t="s">
        <v>20</v>
      </c>
      <c r="I30" s="58"/>
      <c r="J30" s="69"/>
      <c r="K30" s="58"/>
      <c r="L30" s="170" t="s">
        <v>227</v>
      </c>
      <c r="M30" s="59"/>
      <c r="N30" s="59"/>
    </row>
    <row r="31" spans="1:14" ht="82.95" customHeight="1" x14ac:dyDescent="0.25">
      <c r="A31" s="171"/>
      <c r="B31" s="206" t="s">
        <v>228</v>
      </c>
      <c r="C31" s="121">
        <v>64</v>
      </c>
      <c r="D31" s="233" t="s">
        <v>229</v>
      </c>
      <c r="E31" s="172" t="s">
        <v>230</v>
      </c>
      <c r="F31" s="173" t="s">
        <v>231</v>
      </c>
      <c r="G31" s="121" t="s">
        <v>232</v>
      </c>
      <c r="H31" s="119" t="s">
        <v>146</v>
      </c>
      <c r="I31" s="165">
        <v>75000</v>
      </c>
      <c r="J31" s="122"/>
      <c r="K31" s="122"/>
      <c r="L31" s="122"/>
      <c r="M31" s="123"/>
      <c r="N31" s="123"/>
    </row>
    <row r="32" spans="1:14" ht="42" thickBot="1" x14ac:dyDescent="0.3">
      <c r="A32" s="171"/>
      <c r="B32" s="205"/>
      <c r="C32" s="152">
        <v>65</v>
      </c>
      <c r="D32" s="234"/>
      <c r="E32" s="153" t="s">
        <v>233</v>
      </c>
      <c r="F32" s="18" t="s">
        <v>234</v>
      </c>
      <c r="G32" s="18" t="s">
        <v>84</v>
      </c>
      <c r="H32" s="154" t="s">
        <v>159</v>
      </c>
      <c r="I32" s="20"/>
      <c r="J32" s="20"/>
      <c r="K32" s="20"/>
      <c r="L32" s="20"/>
      <c r="M32" s="21"/>
      <c r="N32" s="21"/>
    </row>
    <row r="33" spans="1:14" ht="55.2" customHeight="1" x14ac:dyDescent="0.25">
      <c r="A33" s="171"/>
      <c r="B33" s="206" t="s">
        <v>236</v>
      </c>
      <c r="C33" s="118">
        <v>66</v>
      </c>
      <c r="D33" s="233" t="s">
        <v>237</v>
      </c>
      <c r="E33" s="174" t="s">
        <v>238</v>
      </c>
      <c r="F33" s="120" t="s">
        <v>239</v>
      </c>
      <c r="G33" s="121" t="s">
        <v>240</v>
      </c>
      <c r="H33" s="119" t="s">
        <v>241</v>
      </c>
      <c r="I33" s="122"/>
      <c r="J33" s="122"/>
      <c r="K33" s="175"/>
      <c r="L33" s="122"/>
      <c r="M33" s="123"/>
      <c r="N33" s="123"/>
    </row>
    <row r="34" spans="1:14" ht="42" thickBot="1" x14ac:dyDescent="0.3">
      <c r="A34" s="171"/>
      <c r="B34" s="205"/>
      <c r="C34" s="176">
        <v>67</v>
      </c>
      <c r="D34" s="234"/>
      <c r="E34" s="158" t="s">
        <v>242</v>
      </c>
      <c r="F34" s="18" t="s">
        <v>243</v>
      </c>
      <c r="G34" s="152" t="s">
        <v>244</v>
      </c>
      <c r="H34" s="124" t="s">
        <v>159</v>
      </c>
      <c r="I34" s="20"/>
      <c r="J34" s="20"/>
      <c r="K34" s="20"/>
      <c r="L34" s="20"/>
      <c r="M34" s="21"/>
      <c r="N34" s="21"/>
    </row>
    <row r="35" spans="1:14" ht="69" customHeight="1" x14ac:dyDescent="0.25">
      <c r="A35" s="171"/>
      <c r="B35" s="206" t="s">
        <v>245</v>
      </c>
      <c r="C35" s="118">
        <v>68</v>
      </c>
      <c r="D35" s="233" t="s">
        <v>246</v>
      </c>
      <c r="E35" s="119" t="s">
        <v>247</v>
      </c>
      <c r="F35" s="120" t="s">
        <v>248</v>
      </c>
      <c r="G35" s="121" t="s">
        <v>249</v>
      </c>
      <c r="H35" s="119" t="s">
        <v>159</v>
      </c>
      <c r="I35" s="122"/>
      <c r="J35" s="122"/>
      <c r="K35" s="122"/>
      <c r="L35" s="122"/>
      <c r="M35" s="123"/>
      <c r="N35" s="123"/>
    </row>
    <row r="36" spans="1:14" ht="42" thickBot="1" x14ac:dyDescent="0.3">
      <c r="A36" s="171"/>
      <c r="B36" s="205"/>
      <c r="C36" s="31">
        <v>69</v>
      </c>
      <c r="D36" s="234"/>
      <c r="E36" s="75" t="s">
        <v>250</v>
      </c>
      <c r="F36" s="61" t="s">
        <v>251</v>
      </c>
      <c r="G36" s="64" t="s">
        <v>163</v>
      </c>
      <c r="H36" s="124" t="s">
        <v>159</v>
      </c>
      <c r="I36" s="20"/>
      <c r="J36" s="20"/>
      <c r="K36" s="20"/>
      <c r="L36" s="20"/>
      <c r="M36" s="21"/>
      <c r="N36" s="21"/>
    </row>
    <row r="37" spans="1:14" ht="28.2" customHeight="1" x14ac:dyDescent="0.25">
      <c r="A37" s="171"/>
      <c r="B37" s="206" t="s">
        <v>252</v>
      </c>
      <c r="C37" s="177">
        <v>70</v>
      </c>
      <c r="D37" s="235" t="s">
        <v>253</v>
      </c>
      <c r="E37" s="178" t="s">
        <v>254</v>
      </c>
      <c r="F37" s="170" t="s">
        <v>255</v>
      </c>
      <c r="G37" s="170" t="s">
        <v>167</v>
      </c>
      <c r="H37" s="179" t="s">
        <v>256</v>
      </c>
      <c r="I37" s="58"/>
      <c r="J37" s="58"/>
      <c r="K37" s="58"/>
      <c r="L37" s="58"/>
      <c r="M37" s="59"/>
      <c r="N37" s="59"/>
    </row>
    <row r="38" spans="1:14" ht="42" thickBot="1" x14ac:dyDescent="0.3">
      <c r="A38" s="171"/>
      <c r="B38" s="205"/>
      <c r="C38" s="15">
        <v>71</v>
      </c>
      <c r="D38" s="236"/>
      <c r="E38" s="17" t="s">
        <v>21</v>
      </c>
      <c r="F38" s="18" t="s">
        <v>22</v>
      </c>
      <c r="G38" s="152" t="s">
        <v>38</v>
      </c>
      <c r="H38" s="17" t="s">
        <v>20</v>
      </c>
      <c r="I38" s="20"/>
      <c r="J38" s="20"/>
      <c r="K38" s="20"/>
      <c r="L38" s="20"/>
      <c r="M38" s="21"/>
      <c r="N38" s="21"/>
    </row>
    <row r="39" spans="1:14" ht="30" customHeight="1" x14ac:dyDescent="0.25">
      <c r="A39" s="208"/>
      <c r="B39" s="206" t="s">
        <v>75</v>
      </c>
      <c r="C39" s="118">
        <v>72</v>
      </c>
      <c r="D39" s="118"/>
      <c r="E39" s="119" t="s">
        <v>257</v>
      </c>
      <c r="F39" s="120" t="s">
        <v>258</v>
      </c>
      <c r="G39" s="121" t="s">
        <v>84</v>
      </c>
      <c r="H39" s="119" t="s">
        <v>28</v>
      </c>
      <c r="I39" s="122"/>
      <c r="J39" s="180">
        <v>1000</v>
      </c>
      <c r="K39" s="122"/>
      <c r="L39" s="122"/>
      <c r="M39" s="123"/>
      <c r="N39" s="123"/>
    </row>
    <row r="40" spans="1:14" ht="69.599999999999994" thickBot="1" x14ac:dyDescent="0.3">
      <c r="A40" s="208"/>
      <c r="B40" s="205"/>
      <c r="C40" s="31">
        <v>73</v>
      </c>
      <c r="D40" s="31" t="s">
        <v>259</v>
      </c>
      <c r="E40" s="181" t="s">
        <v>260</v>
      </c>
      <c r="F40" s="18" t="s">
        <v>261</v>
      </c>
      <c r="G40" s="152" t="s">
        <v>84</v>
      </c>
      <c r="H40" s="124" t="s">
        <v>176</v>
      </c>
      <c r="I40" s="20"/>
      <c r="J40" s="182"/>
      <c r="K40" s="20"/>
      <c r="L40" s="20"/>
      <c r="M40" s="21"/>
      <c r="N40" s="21"/>
    </row>
    <row r="41" spans="1:14" ht="69.599999999999994" thickBot="1" x14ac:dyDescent="0.3">
      <c r="A41" s="208"/>
      <c r="B41" s="183" t="s">
        <v>262</v>
      </c>
      <c r="C41" s="184">
        <v>74</v>
      </c>
      <c r="D41" s="184" t="s">
        <v>263</v>
      </c>
      <c r="E41" s="185" t="s">
        <v>264</v>
      </c>
      <c r="F41" s="37" t="s">
        <v>265</v>
      </c>
      <c r="G41" s="36" t="s">
        <v>266</v>
      </c>
      <c r="H41" s="185" t="s">
        <v>20</v>
      </c>
      <c r="I41" s="40"/>
      <c r="J41" s="186"/>
      <c r="K41" s="186"/>
      <c r="L41" s="40"/>
      <c r="M41" s="41"/>
      <c r="N41" s="41"/>
    </row>
    <row r="42" spans="1:14" ht="42" thickBot="1" x14ac:dyDescent="0.3">
      <c r="A42" s="117"/>
      <c r="B42" s="35" t="s">
        <v>101</v>
      </c>
      <c r="C42" s="187">
        <v>75</v>
      </c>
      <c r="D42" s="187"/>
      <c r="E42" s="185" t="s">
        <v>267</v>
      </c>
      <c r="F42" s="188" t="s">
        <v>268</v>
      </c>
      <c r="G42" s="36" t="s">
        <v>269</v>
      </c>
      <c r="H42" s="185" t="s">
        <v>20</v>
      </c>
      <c r="I42" s="186">
        <v>10000</v>
      </c>
      <c r="J42" s="40"/>
      <c r="K42" s="40"/>
      <c r="L42" s="40"/>
      <c r="M42" s="41"/>
      <c r="N42" s="41"/>
    </row>
    <row r="43" spans="1:14" ht="70.8" customHeight="1" thickBot="1" x14ac:dyDescent="0.3">
      <c r="A43" s="208"/>
      <c r="B43" s="189" t="s">
        <v>131</v>
      </c>
      <c r="C43" s="83">
        <v>76</v>
      </c>
      <c r="D43" s="83" t="s">
        <v>270</v>
      </c>
      <c r="E43" s="62" t="s">
        <v>306</v>
      </c>
      <c r="F43" s="56" t="s">
        <v>307</v>
      </c>
      <c r="G43" s="55" t="s">
        <v>308</v>
      </c>
      <c r="H43" s="62" t="s">
        <v>20</v>
      </c>
      <c r="I43" s="69">
        <v>50000</v>
      </c>
      <c r="J43" s="58"/>
      <c r="K43" s="69"/>
      <c r="L43" s="58"/>
      <c r="M43" s="59"/>
      <c r="N43" s="59"/>
    </row>
    <row r="44" spans="1:14" ht="55.2" x14ac:dyDescent="0.25">
      <c r="A44" s="208"/>
      <c r="B44" s="190" t="s">
        <v>135</v>
      </c>
      <c r="C44" s="118">
        <v>77</v>
      </c>
      <c r="D44" s="118" t="s">
        <v>136</v>
      </c>
      <c r="E44" s="163" t="s">
        <v>271</v>
      </c>
      <c r="F44" s="120" t="s">
        <v>272</v>
      </c>
      <c r="G44" s="121" t="s">
        <v>89</v>
      </c>
      <c r="H44" s="163" t="s">
        <v>20</v>
      </c>
      <c r="I44" s="165"/>
      <c r="J44" s="165">
        <v>300</v>
      </c>
      <c r="K44" s="122"/>
      <c r="L44" s="122"/>
      <c r="M44" s="123"/>
      <c r="N44" s="123"/>
    </row>
    <row r="45" spans="1:14" ht="55.8" thickBot="1" x14ac:dyDescent="0.3">
      <c r="A45" s="208"/>
      <c r="B45" s="210" t="s">
        <v>273</v>
      </c>
      <c r="C45" s="83">
        <v>78</v>
      </c>
      <c r="D45" s="83" t="s">
        <v>274</v>
      </c>
      <c r="E45" s="191" t="s">
        <v>275</v>
      </c>
      <c r="F45" s="49" t="s">
        <v>276</v>
      </c>
      <c r="G45" s="65" t="s">
        <v>89</v>
      </c>
      <c r="H45" s="192" t="s">
        <v>277</v>
      </c>
      <c r="I45" s="51"/>
      <c r="J45" s="51"/>
      <c r="K45" s="159"/>
      <c r="L45" s="51"/>
      <c r="M45" s="52"/>
      <c r="N45" s="52"/>
    </row>
    <row r="46" spans="1:14" ht="56.4" thickTop="1" thickBot="1" x14ac:dyDescent="0.3">
      <c r="A46" s="208"/>
      <c r="B46" s="232"/>
      <c r="C46" s="83">
        <v>79</v>
      </c>
      <c r="D46" s="83" t="s">
        <v>278</v>
      </c>
      <c r="E46" s="62" t="s">
        <v>279</v>
      </c>
      <c r="F46" s="56" t="s">
        <v>280</v>
      </c>
      <c r="G46" s="56" t="s">
        <v>84</v>
      </c>
      <c r="H46" s="193" t="s">
        <v>20</v>
      </c>
      <c r="I46" s="58"/>
      <c r="J46" s="58"/>
      <c r="K46" s="69"/>
      <c r="L46" s="58"/>
      <c r="M46" s="59"/>
      <c r="N46" s="59"/>
    </row>
    <row r="47" spans="1:14" ht="42.6" thickTop="1" thickBot="1" x14ac:dyDescent="0.3">
      <c r="A47" s="208"/>
      <c r="B47" s="232"/>
      <c r="C47" s="83">
        <v>80</v>
      </c>
      <c r="D47" s="83"/>
      <c r="E47" s="60" t="s">
        <v>281</v>
      </c>
      <c r="F47" s="56" t="s">
        <v>282</v>
      </c>
      <c r="G47" s="56" t="s">
        <v>235</v>
      </c>
      <c r="H47" s="26" t="s">
        <v>146</v>
      </c>
      <c r="I47" s="69">
        <v>3000</v>
      </c>
      <c r="J47" s="58"/>
      <c r="K47" s="58"/>
      <c r="L47" s="58"/>
      <c r="M47" s="59"/>
      <c r="N47" s="59"/>
    </row>
    <row r="48" spans="1:14" ht="42.6" thickTop="1" thickBot="1" x14ac:dyDescent="0.3">
      <c r="A48" s="127"/>
      <c r="B48" s="232"/>
      <c r="C48" s="65">
        <v>81</v>
      </c>
      <c r="D48" s="103"/>
      <c r="E48" s="26" t="s">
        <v>283</v>
      </c>
      <c r="F48" s="25" t="s">
        <v>284</v>
      </c>
      <c r="G48" s="25" t="s">
        <v>285</v>
      </c>
      <c r="H48" s="26" t="s">
        <v>146</v>
      </c>
      <c r="I48" s="116">
        <v>75000</v>
      </c>
      <c r="J48" s="27"/>
      <c r="K48" s="27"/>
      <c r="L48" s="27"/>
      <c r="M48" s="28"/>
      <c r="N48" s="28"/>
    </row>
    <row r="49" spans="1:11" ht="38.700000000000003" customHeight="1" thickTop="1" x14ac:dyDescent="0.25">
      <c r="A49" s="127"/>
      <c r="C49" s="129"/>
      <c r="D49" s="129"/>
      <c r="E49" s="130"/>
      <c r="F49" s="131"/>
      <c r="G49" s="194" t="s">
        <v>149</v>
      </c>
      <c r="H49" s="194"/>
      <c r="I49" s="203">
        <f>I51*3600</f>
        <v>1170000000</v>
      </c>
      <c r="J49" s="203">
        <f>J51*3600</f>
        <v>352800000</v>
      </c>
      <c r="K49" s="195">
        <f>SUM(K6:K47)</f>
        <v>0</v>
      </c>
    </row>
    <row r="50" spans="1:11" x14ac:dyDescent="0.25">
      <c r="A50" s="127"/>
      <c r="C50" s="129"/>
      <c r="D50" s="129"/>
      <c r="E50" s="130"/>
      <c r="F50" s="131"/>
      <c r="G50" s="133"/>
      <c r="H50" s="134"/>
      <c r="I50" s="135"/>
      <c r="J50" s="136"/>
      <c r="K50" s="137"/>
    </row>
    <row r="51" spans="1:11" x14ac:dyDescent="0.25">
      <c r="A51" s="127"/>
      <c r="C51" s="129"/>
      <c r="D51" s="129"/>
      <c r="E51" s="130"/>
      <c r="F51" s="131"/>
      <c r="G51" s="139" t="s">
        <v>150</v>
      </c>
      <c r="H51" s="139"/>
      <c r="I51" s="140">
        <f>SUM(I6:I48)</f>
        <v>325000</v>
      </c>
      <c r="J51" s="140">
        <f>SUM(J6:J48)</f>
        <v>98000</v>
      </c>
      <c r="K51" s="140">
        <f>K49/3600</f>
        <v>0</v>
      </c>
    </row>
    <row r="52" spans="1:11" hidden="1" x14ac:dyDescent="0.25">
      <c r="A52" s="1"/>
      <c r="C52" s="129"/>
      <c r="D52" s="129"/>
      <c r="E52" s="130"/>
      <c r="F52" s="131"/>
      <c r="G52" s="138"/>
      <c r="H52" s="196"/>
      <c r="I52" s="197">
        <f>I50/3700</f>
        <v>0</v>
      </c>
      <c r="J52" s="198"/>
      <c r="K52" s="199"/>
    </row>
    <row r="53" spans="1:11" x14ac:dyDescent="0.25">
      <c r="C53" s="142"/>
      <c r="D53" s="129" t="s">
        <v>151</v>
      </c>
      <c r="E53" s="130"/>
      <c r="F53" s="131"/>
    </row>
    <row r="54" spans="1:11" ht="10.5" customHeight="1" x14ac:dyDescent="0.25">
      <c r="B54" s="143"/>
      <c r="C54" s="129"/>
      <c r="D54" s="129"/>
      <c r="E54" s="130"/>
      <c r="F54" s="131"/>
    </row>
    <row r="55" spans="1:11" x14ac:dyDescent="0.25">
      <c r="B55" s="144"/>
      <c r="C55" s="145"/>
      <c r="D55" s="129" t="s">
        <v>152</v>
      </c>
      <c r="E55" s="130"/>
      <c r="F55" s="131"/>
    </row>
    <row r="56" spans="1:11" ht="11.25" customHeight="1" x14ac:dyDescent="0.25">
      <c r="B56" s="143"/>
      <c r="C56" s="129"/>
      <c r="D56" s="129"/>
      <c r="E56" s="130"/>
      <c r="F56" s="131"/>
    </row>
    <row r="57" spans="1:11" x14ac:dyDescent="0.25">
      <c r="B57" s="144"/>
      <c r="C57" s="146"/>
      <c r="D57" s="129" t="s">
        <v>153</v>
      </c>
      <c r="E57" s="130"/>
      <c r="F57" s="131"/>
    </row>
    <row r="58" spans="1:11" x14ac:dyDescent="0.25">
      <c r="B58" s="144"/>
      <c r="C58" s="129"/>
      <c r="D58" s="129"/>
      <c r="E58" s="130"/>
      <c r="F58" s="131"/>
    </row>
    <row r="59" spans="1:11" x14ac:dyDescent="0.25">
      <c r="B59" s="144"/>
      <c r="E59" s="130"/>
      <c r="F59" s="131"/>
    </row>
    <row r="60" spans="1:11" ht="14.4" x14ac:dyDescent="0.25">
      <c r="B60" s="147"/>
    </row>
    <row r="61" spans="1:11" ht="14.4" x14ac:dyDescent="0.25">
      <c r="B61" s="147"/>
    </row>
    <row r="62" spans="1:11" ht="14.4" x14ac:dyDescent="0.25">
      <c r="B62" s="147"/>
    </row>
    <row r="63" spans="1:11" ht="14.4" x14ac:dyDescent="0.25">
      <c r="B63" s="149"/>
    </row>
    <row r="64" spans="1:11" x14ac:dyDescent="0.25">
      <c r="B64" s="143"/>
    </row>
  </sheetData>
  <autoFilter ref="A4:N53" xr:uid="{00000000-0009-0000-0000-000001000000}">
    <filterColumn colId="8" showButton="0">
      <colorFilter dxfId="0"/>
    </filterColumn>
    <filterColumn colId="9" showButton="0"/>
    <filterColumn colId="11" showButton="0"/>
    <filterColumn colId="12" showButton="0"/>
  </autoFilter>
  <mergeCells count="33">
    <mergeCell ref="B31:B32"/>
    <mergeCell ref="D31:D32"/>
    <mergeCell ref="B33:B34"/>
    <mergeCell ref="C2:N2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A6:A30"/>
    <mergeCell ref="B6:B10"/>
    <mergeCell ref="D6:D10"/>
    <mergeCell ref="B11:B14"/>
    <mergeCell ref="D11:D14"/>
    <mergeCell ref="B15:B19"/>
    <mergeCell ref="D15:D19"/>
    <mergeCell ref="B20:B28"/>
    <mergeCell ref="D20:D28"/>
    <mergeCell ref="B29:B30"/>
    <mergeCell ref="D29:D30"/>
    <mergeCell ref="A43:A47"/>
    <mergeCell ref="B45:B48"/>
    <mergeCell ref="D33:D34"/>
    <mergeCell ref="B37:B38"/>
    <mergeCell ref="D37:D38"/>
    <mergeCell ref="A39:A41"/>
    <mergeCell ref="B39:B40"/>
    <mergeCell ref="B35:B36"/>
    <mergeCell ref="D35:D36"/>
  </mergeCells>
  <pageMargins left="0" right="0" top="0.19685039370078741" bottom="0" header="0" footer="0"/>
  <pageSetup paperSize="9" scale="82" fitToHeight="0" orientation="landscape" r:id="rId1"/>
  <headerFooter>
    <oddHeader>&amp;R&amp;P/&amp;N</oddHeader>
    <oddFooter>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rapp reconc</vt:lpstr>
      <vt:lpstr>autres activites</vt:lpstr>
      <vt:lpstr>'autres activites'!Impression_des_titres</vt:lpstr>
      <vt:lpstr>'rapp reconc'!Impression_des_titres</vt:lpstr>
      <vt:lpstr>'autres activites'!Zone_d_impression</vt:lpstr>
      <vt:lpstr>'rapp reconc'!Zone_d_impression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lboar</dc:creator>
  <cp:lastModifiedBy>user</cp:lastModifiedBy>
  <dcterms:created xsi:type="dcterms:W3CDTF">2020-02-10T13:48:19Z</dcterms:created>
  <dcterms:modified xsi:type="dcterms:W3CDTF">2020-02-14T09:32:18Z</dcterms:modified>
</cp:coreProperties>
</file>